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17220" windowHeight="7290"/>
  </bookViews>
  <sheets>
    <sheet name="Приложение 13а" sheetId="1" r:id="rId1"/>
    <sheet name="13в. Отч пок" sheetId="3" r:id="rId2"/>
    <sheet name="Показатели" sheetId="4" r:id="rId3"/>
  </sheets>
  <definedNames>
    <definedName name="_xlnm._FilterDatabase" localSheetId="1" hidden="1">'13в. Отч пок'!$A$7:$L$44</definedName>
    <definedName name="_xlnm._FilterDatabase" localSheetId="0" hidden="1">'Приложение 13а'!$A$6:$O$151</definedName>
    <definedName name="_xlnm.Print_Area" localSheetId="1">'13в. Отч пок'!$A$1:$K$44</definedName>
    <definedName name="_xlnm.Print_Area" localSheetId="0">'Приложение 13а'!$A$1:$L$157</definedName>
  </definedNames>
  <calcPr calcId="145621"/>
</workbook>
</file>

<file path=xl/calcChain.xml><?xml version="1.0" encoding="utf-8"?>
<calcChain xmlns="http://schemas.openxmlformats.org/spreadsheetml/2006/main">
  <c r="K13" i="4" l="1"/>
  <c r="K11" i="4"/>
  <c r="K10" i="4"/>
  <c r="G36" i="3" l="1"/>
  <c r="G37" i="3" l="1"/>
  <c r="G34" i="3" l="1"/>
  <c r="G33" i="3"/>
  <c r="H36" i="3"/>
  <c r="I37" i="3" l="1"/>
  <c r="H38" i="3"/>
  <c r="I42" i="3"/>
  <c r="I43" i="3"/>
  <c r="I44" i="3"/>
  <c r="I39" i="3"/>
  <c r="H39" i="3"/>
  <c r="H37" i="3"/>
  <c r="I36" i="3"/>
  <c r="I35" i="3"/>
  <c r="H35" i="3"/>
  <c r="I34" i="3"/>
  <c r="H34" i="3"/>
  <c r="I33" i="3"/>
  <c r="H33" i="3"/>
  <c r="I30" i="3"/>
  <c r="H30" i="3"/>
  <c r="I29" i="3"/>
  <c r="H29" i="3"/>
  <c r="I28" i="3"/>
  <c r="I27" i="3"/>
  <c r="H27" i="3"/>
  <c r="I26" i="3"/>
  <c r="I23" i="3"/>
  <c r="H23" i="3"/>
  <c r="I22" i="3"/>
  <c r="H22" i="3"/>
  <c r="I21" i="3"/>
  <c r="H21" i="3"/>
  <c r="I20" i="3"/>
  <c r="H20" i="3"/>
  <c r="I19" i="3"/>
  <c r="H19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G148" i="1"/>
  <c r="I38" i="3" l="1"/>
  <c r="E133" i="1"/>
  <c r="F133" i="1"/>
  <c r="E134" i="1"/>
  <c r="F134" i="1"/>
  <c r="E135" i="1"/>
  <c r="F135" i="1"/>
  <c r="E136" i="1"/>
  <c r="F136" i="1"/>
  <c r="D134" i="1"/>
  <c r="D135" i="1"/>
  <c r="D136" i="1"/>
  <c r="D133" i="1"/>
  <c r="E132" i="1"/>
  <c r="E113" i="1"/>
  <c r="F113" i="1"/>
  <c r="E114" i="1"/>
  <c r="E109" i="1" s="1"/>
  <c r="E104" i="1" s="1"/>
  <c r="E19" i="1" s="1"/>
  <c r="F114" i="1"/>
  <c r="E115" i="1"/>
  <c r="F115" i="1"/>
  <c r="E116" i="1"/>
  <c r="F116" i="1"/>
  <c r="D114" i="1"/>
  <c r="D115" i="1"/>
  <c r="D116" i="1"/>
  <c r="D113" i="1"/>
  <c r="E112" i="1"/>
  <c r="E111" i="1"/>
  <c r="E106" i="1" s="1"/>
  <c r="E21" i="1" s="1"/>
  <c r="E73" i="1"/>
  <c r="F73" i="1"/>
  <c r="E74" i="1"/>
  <c r="F74" i="1"/>
  <c r="E75" i="1"/>
  <c r="F75" i="1"/>
  <c r="F30" i="1" s="1"/>
  <c r="F25" i="1" s="1"/>
  <c r="E76" i="1"/>
  <c r="E72" i="1" s="1"/>
  <c r="F76" i="1"/>
  <c r="F31" i="1" s="1"/>
  <c r="F26" i="1" s="1"/>
  <c r="D74" i="1"/>
  <c r="D29" i="1" s="1"/>
  <c r="D24" i="1" s="1"/>
  <c r="D75" i="1"/>
  <c r="D76" i="1"/>
  <c r="D73" i="1"/>
  <c r="E33" i="1"/>
  <c r="E28" i="1" s="1"/>
  <c r="E23" i="1" s="1"/>
  <c r="F33" i="1"/>
  <c r="E34" i="1"/>
  <c r="E29" i="1" s="1"/>
  <c r="E24" i="1" s="1"/>
  <c r="F34" i="1"/>
  <c r="E35" i="1"/>
  <c r="F35" i="1"/>
  <c r="E36" i="1"/>
  <c r="F36" i="1"/>
  <c r="D34" i="1"/>
  <c r="D35" i="1"/>
  <c r="D36" i="1"/>
  <c r="D31" i="1" s="1"/>
  <c r="D26" i="1" s="1"/>
  <c r="D33" i="1"/>
  <c r="F32" i="1"/>
  <c r="F28" i="1"/>
  <c r="F29" i="1"/>
  <c r="F24" i="1" s="1"/>
  <c r="G143" i="1"/>
  <c r="G138" i="1"/>
  <c r="G118" i="1"/>
  <c r="G58" i="1"/>
  <c r="G38" i="1"/>
  <c r="F147" i="1"/>
  <c r="E147" i="1"/>
  <c r="D147" i="1"/>
  <c r="F142" i="1"/>
  <c r="E142" i="1"/>
  <c r="D142" i="1"/>
  <c r="F137" i="1"/>
  <c r="E137" i="1"/>
  <c r="D137" i="1"/>
  <c r="F127" i="1"/>
  <c r="E127" i="1"/>
  <c r="D127" i="1"/>
  <c r="F122" i="1"/>
  <c r="E122" i="1"/>
  <c r="D122" i="1"/>
  <c r="F117" i="1"/>
  <c r="E117" i="1"/>
  <c r="D117" i="1"/>
  <c r="F97" i="1"/>
  <c r="E97" i="1"/>
  <c r="D97" i="1"/>
  <c r="F92" i="1"/>
  <c r="E92" i="1"/>
  <c r="D92" i="1"/>
  <c r="F87" i="1"/>
  <c r="E87" i="1"/>
  <c r="D87" i="1"/>
  <c r="F82" i="1"/>
  <c r="E82" i="1"/>
  <c r="D82" i="1"/>
  <c r="F77" i="1"/>
  <c r="E77" i="1"/>
  <c r="D77" i="1"/>
  <c r="F67" i="1"/>
  <c r="E67" i="1"/>
  <c r="D67" i="1"/>
  <c r="F62" i="1"/>
  <c r="E62" i="1"/>
  <c r="D62" i="1"/>
  <c r="F57" i="1"/>
  <c r="E57" i="1"/>
  <c r="D57" i="1"/>
  <c r="F52" i="1"/>
  <c r="E52" i="1"/>
  <c r="D52" i="1"/>
  <c r="F47" i="1"/>
  <c r="E47" i="1"/>
  <c r="D47" i="1"/>
  <c r="F42" i="1"/>
  <c r="E42" i="1"/>
  <c r="D42" i="1"/>
  <c r="F37" i="1"/>
  <c r="E37" i="1"/>
  <c r="D37" i="1"/>
  <c r="E31" i="1" l="1"/>
  <c r="E26" i="1" s="1"/>
  <c r="E16" i="1" s="1"/>
  <c r="F72" i="1"/>
  <c r="D111" i="1"/>
  <c r="D106" i="1" s="1"/>
  <c r="D21" i="1" s="1"/>
  <c r="E110" i="1"/>
  <c r="E105" i="1" s="1"/>
  <c r="E20" i="1" s="1"/>
  <c r="F16" i="1"/>
  <c r="F15" i="1"/>
  <c r="E14" i="1"/>
  <c r="E9" i="1"/>
  <c r="E13" i="1"/>
  <c r="F14" i="1"/>
  <c r="E32" i="1"/>
  <c r="D28" i="1"/>
  <c r="D23" i="1" s="1"/>
  <c r="D109" i="1"/>
  <c r="D104" i="1" s="1"/>
  <c r="D19" i="1" s="1"/>
  <c r="D14" i="1"/>
  <c r="D9" i="1"/>
  <c r="D16" i="1"/>
  <c r="D11" i="1"/>
  <c r="G147" i="1"/>
  <c r="E30" i="1"/>
  <c r="D108" i="1"/>
  <c r="E108" i="1"/>
  <c r="E103" i="1" s="1"/>
  <c r="E8" i="1" s="1"/>
  <c r="D132" i="1"/>
  <c r="F111" i="1"/>
  <c r="F106" i="1" s="1"/>
  <c r="F21" i="1" s="1"/>
  <c r="F110" i="1"/>
  <c r="F105" i="1" s="1"/>
  <c r="F20" i="1" s="1"/>
  <c r="F109" i="1"/>
  <c r="F104" i="1" s="1"/>
  <c r="F19" i="1" s="1"/>
  <c r="F132" i="1"/>
  <c r="G132" i="1" s="1"/>
  <c r="D32" i="1"/>
  <c r="G32" i="1" s="1"/>
  <c r="G33" i="1"/>
  <c r="D72" i="1"/>
  <c r="D112" i="1"/>
  <c r="F112" i="1"/>
  <c r="G133" i="1"/>
  <c r="F108" i="1"/>
  <c r="F103" i="1" s="1"/>
  <c r="D103" i="1"/>
  <c r="D18" i="1" s="1"/>
  <c r="G113" i="1"/>
  <c r="D110" i="1"/>
  <c r="D105" i="1" s="1"/>
  <c r="F27" i="1"/>
  <c r="G28" i="1"/>
  <c r="F23" i="1"/>
  <c r="D30" i="1"/>
  <c r="D25" i="1" s="1"/>
  <c r="D10" i="1" s="1"/>
  <c r="G37" i="1"/>
  <c r="G57" i="1"/>
  <c r="G117" i="1"/>
  <c r="G137" i="1"/>
  <c r="G142" i="1"/>
  <c r="E11" i="1" l="1"/>
  <c r="G23" i="1"/>
  <c r="F8" i="1"/>
  <c r="E107" i="1"/>
  <c r="D13" i="1"/>
  <c r="D8" i="1"/>
  <c r="D7" i="1" s="1"/>
  <c r="F9" i="1"/>
  <c r="F10" i="1"/>
  <c r="F11" i="1"/>
  <c r="E27" i="1"/>
  <c r="E25" i="1"/>
  <c r="E10" i="1" s="1"/>
  <c r="D27" i="1"/>
  <c r="G27" i="1" s="1"/>
  <c r="E18" i="1"/>
  <c r="E17" i="1" s="1"/>
  <c r="E102" i="1"/>
  <c r="G112" i="1"/>
  <c r="F107" i="1"/>
  <c r="F102" i="1"/>
  <c r="F18" i="1"/>
  <c r="D107" i="1"/>
  <c r="D22" i="1"/>
  <c r="D15" i="1"/>
  <c r="D12" i="1" s="1"/>
  <c r="F22" i="1"/>
  <c r="F13" i="1"/>
  <c r="D102" i="1"/>
  <c r="D20" i="1"/>
  <c r="G103" i="1"/>
  <c r="G108" i="1"/>
  <c r="E15" i="1" l="1"/>
  <c r="E12" i="1" s="1"/>
  <c r="E22" i="1"/>
  <c r="G107" i="1"/>
  <c r="G102" i="1"/>
  <c r="F7" i="1"/>
  <c r="G22" i="1"/>
  <c r="D17" i="1"/>
  <c r="F12" i="1"/>
  <c r="G12" i="1" s="1"/>
  <c r="G13" i="1"/>
  <c r="F17" i="1"/>
  <c r="G18" i="1"/>
  <c r="G17" i="1" l="1"/>
  <c r="E7" i="1"/>
  <c r="G7" i="1"/>
  <c r="G8" i="1"/>
</calcChain>
</file>

<file path=xl/sharedStrings.xml><?xml version="1.0" encoding="utf-8"?>
<sst xmlns="http://schemas.openxmlformats.org/spreadsheetml/2006/main" count="707" uniqueCount="236">
  <si>
    <t>Приложение 13а к Методическим указаниям</t>
  </si>
  <si>
    <t xml:space="preserve"> № п/п</t>
  </si>
  <si>
    <t>Государственная программа, подпрограмма, задача, основное мероприятие, мероприятие</t>
  </si>
  <si>
    <t>Объемы и источники финансирования (тыс. руб.)</t>
  </si>
  <si>
    <t>Степень освоения средств, %</t>
  </si>
  <si>
    <t xml:space="preserve"> Результаты выполнения мероприятий </t>
  </si>
  <si>
    <t>Соисполнители, участники</t>
  </si>
  <si>
    <t>Источник</t>
  </si>
  <si>
    <t>Запланировано на отчетный год</t>
  </si>
  <si>
    <t>Кассовое исполнение ГРБС</t>
  </si>
  <si>
    <t>Фактическое исполнение</t>
  </si>
  <si>
    <t>Ожидаемые результаты реализации (краткая характеристика) мероприятий в соответствии с планом</t>
  </si>
  <si>
    <t>Фактические результаты реализации (краткая характеристика) мероприятий</t>
  </si>
  <si>
    <t>Выполнение (да/нет/частично)*</t>
  </si>
  <si>
    <t>Всего</t>
  </si>
  <si>
    <t>ОБ</t>
  </si>
  <si>
    <t>ФБ</t>
  </si>
  <si>
    <t>МБ</t>
  </si>
  <si>
    <t>ВБС</t>
  </si>
  <si>
    <t xml:space="preserve">Фактические результаты реализации (краткая характеристика) мероприятия </t>
  </si>
  <si>
    <t>да/нет/частично</t>
  </si>
  <si>
    <t>* Мероприятие считается выполненным (указывается "Да") в следующих случаях:</t>
  </si>
  <si>
    <t xml:space="preserve"> - мероприятие, предусматривающее оказание государственных услуг (работ), считается выполненным в случае выполнения сводных показателей государственных заданий по объему государственных услуг (работ) не менее 95 процентов от установленных значений на отчетный период</t>
  </si>
  <si>
    <t xml:space="preserve"> - мероприятие, предусматривающее разработку или принятие нормативных правовых актов, считается выполненным в случае разработки или принятия нормативного правового акта в установленные сроки</t>
  </si>
  <si>
    <t xml:space="preserve"> - мероприятие, предусматривающее строительство и реконструкцию объектов капитального строительства, считается выполненным в случае выполнения предусмотренного на отчетный период объема работ в установленные сроки</t>
  </si>
  <si>
    <t xml:space="preserve"> - мероприятие, в краткой характеристике которого указаны числовые значения показателей результативности, считается выполненным, если фактически достигнутые значения таких показателей составляют не менее 95% от запланированного уровня на соответствующий период</t>
  </si>
  <si>
    <t>Государственная программа "Управление региональными финансами, создание условий для эффективного и ответственного управления муниципальными финансами"</t>
  </si>
  <si>
    <t>Сведения о ходе реализации мероприятий государственной программы за отчетный год</t>
  </si>
  <si>
    <t>Министерство финансов Мурманской области
Комитет государственного и финансового контроля Мурманской области
Комитет государственных закупок Мурманской области</t>
  </si>
  <si>
    <t>Комитет государственного и финансового контроля Мурманской области</t>
  </si>
  <si>
    <t>Комитет государственных закупок Мурманской области</t>
  </si>
  <si>
    <t>х</t>
  </si>
  <si>
    <t>3.</t>
  </si>
  <si>
    <t>3.1.</t>
  </si>
  <si>
    <t>3.1.1.</t>
  </si>
  <si>
    <t>3.1.1.1.</t>
  </si>
  <si>
    <t>Подпрограмма 3 "Организация и осуществление контроля и надзора в бюджетно-финансовой сфере"</t>
  </si>
  <si>
    <t>Задача 3.1. Развитие системы государственного финансового контроля и надзора</t>
  </si>
  <si>
    <t xml:space="preserve">Основное мероприятие 01. Осуществление внутреннего государственного финансового контроля </t>
  </si>
  <si>
    <t>Доля реализованных предписаний, представлений и предложений, направленных на соблюдение законодательства и повышение эффективности деятельности ИОГВ, ГОУ, ГОУП, ОМСУ, сформированных по результатам контрольных мероприятий;
Отношение количества главных администраторов средств областного бюджета, в отношении которых проведены проверки исполнения законодательства в бюджетно-финансовой сфере, к общему количеству главных администраторов средств областного бюджета; 
Соотношение количества контрольных мероприятий, признанных незаконными в судебном порядке, и общего количества контрольных мероприятий;
Доля взысканных денежных средств от общей суммы штрафов, наложенных на должностных лиц, привлеченных к административной ответственности.</t>
  </si>
  <si>
    <t>Организация осуществления контроля в бюджетно-финансовой сфере</t>
  </si>
  <si>
    <t xml:space="preserve">Обеспечение правомерного, результативного и экономного использования средств областного бюджета.     </t>
  </si>
  <si>
    <t xml:space="preserve">Осуществление последующего внутреннего государственного финансового контроля за использованием средств областного бюджета </t>
  </si>
  <si>
    <t>Осуществление контроля за соблюдением  бюджетного законодательства Российской Федерации и иных нормативных правовых актов, регулирующих бюджетные правоотношения</t>
  </si>
  <si>
    <t>Соблюдение финансовой дисциплины и увеличение экономии бюджетных средств вследствие сокращения неэффективных расходов областного бюджета.</t>
  </si>
  <si>
    <t>3.1.1.2.</t>
  </si>
  <si>
    <t>3.1.1.3.</t>
  </si>
  <si>
    <t>3.1.1.4.</t>
  </si>
  <si>
    <t>3.1.1.5.</t>
  </si>
  <si>
    <t>3.1.1.6.</t>
  </si>
  <si>
    <t>Проведение анализа осуществления главными администраторами средств областного бюджета внутреннего финансового контроля и внутреннего финансового аудита</t>
  </si>
  <si>
    <t>Соотношение количества проведенных анализов осуществления главными администраторами средств областного бюджета внутреннего финансового контроля, внутреннего финансового аудита и общего количества главных администраторов средств областного бюджета ежегодно составляет 100%.</t>
  </si>
  <si>
    <t xml:space="preserve">Ежегодно два сотрудника Комитета государственного и финансового контроля Мурманской области проходят обучение в сфере государственного финансового контроля. </t>
  </si>
  <si>
    <t>Осуществление в рамках своих полномочий производства по делам об административных правонарушениях по итогам проведения мероприятий последующего внутреннего государственного финансового контроля</t>
  </si>
  <si>
    <t xml:space="preserve">Производство по делам об административных правонарушениях в бюджетной сфере в порядке, установленном законодательством об административных правонарушениях, в пределах компетенции Комитета государственного и финансового контроля Мурманской области. </t>
  </si>
  <si>
    <t>Осуществление комплекса мероприятий, направленных на исполнение постановлений об административных правонарушениях за нарушение бюджетного законодательства</t>
  </si>
  <si>
    <t>3.1.1.7.</t>
  </si>
  <si>
    <t>Привлечение к административной ответственности виновных лиц, предупреждение совершения новых правонарушений в бюджетной сфере, сокращение общего числа правонарушений в указанной сфере.</t>
  </si>
  <si>
    <t xml:space="preserve">Комитет государственного и финансового контроля Мурманской области </t>
  </si>
  <si>
    <t>Основное мероприятие 02.  Осуществление контроля за соблюдением законодательства и иных нормативных правовых актов о контрактной системе в сфере закупок товаров, работ, услуг для обеспечения государственных и муниципальных нужд</t>
  </si>
  <si>
    <t>3.1.2.</t>
  </si>
  <si>
    <t>3.1.2.1.</t>
  </si>
  <si>
    <t>Доля взысканных денежных средств от общей суммы штрафов, наложенных на должностных лиц, привлеченных к административной ответственности;
Доля реализованных предписаний об устранении выявленных нарушений в сфере закупок;
Количество соглашений о взаимодействии, заключенных с контролирующими органами муниципальных образований в сфере закупок;
Соотношение количества отмененных в судебном порядке решений комиссии по контролю в сфере закупок, актов контрольных мероприятий в указанной сфере и общего количества решений и актов.</t>
  </si>
  <si>
    <t>Организация осуществления контроля за соблюдением законодательства в сфере закупок</t>
  </si>
  <si>
    <t>Проведение плановых контрольных мероприятий в соответствии с  графиком плановых проверок и внеплановых контрольных мероприятий в рамках установленных полномочий</t>
  </si>
  <si>
    <t>3.1.2.2.</t>
  </si>
  <si>
    <t>3.1.2.3.</t>
  </si>
  <si>
    <t>Проведение проверок соблюдения законодательства в сфере закупок для обеспечения государственных нужд Мурманской области</t>
  </si>
  <si>
    <t>Проведение 12 плановых проверок соблюдения законодательства в сфере закупок ежегодно.</t>
  </si>
  <si>
    <t>Рассмотрение обращений о согласовании возможности заключения государственного контракта с единственным поставщиком (исполнителем, подрядчиком)</t>
  </si>
  <si>
    <t>Предотвращение коррупции и других злоупотреблений в сфере закупок.</t>
  </si>
  <si>
    <t>3.1.2.4.</t>
  </si>
  <si>
    <t>3.1.2.5.</t>
  </si>
  <si>
    <t>Возбуждение административного производства, проведение административного расследования по выявленным нарушениям законодательства в сфере закупок, составление протоколов, рассмотрение дел об административных правонарушениях и принятие мер по их предотвращению в соответствии с законодательством об административных правонарушениях</t>
  </si>
  <si>
    <t xml:space="preserve">Производство по делам об административных правонарушениях в сфере закупок в порядке, установленном законодательством об административных правонарушениях, в пределах компетенции Комитета государственного и финансового контроля Мурманской области. </t>
  </si>
  <si>
    <t>Осуществление комплекса мероприятий, направленных на исполнение постановлений об административных правонарушениях за нарушение законодательства в сфере закупок</t>
  </si>
  <si>
    <t>Привлечение к административной ответственности виновных лиц, предупреждение совершения новых правонарушений в сфере закупок, сокращение общего числа правонарушений в указанной сфере.</t>
  </si>
  <si>
    <t>4.</t>
  </si>
  <si>
    <t>4.1.</t>
  </si>
  <si>
    <t>4.1.1.</t>
  </si>
  <si>
    <t>4.1.1.1.</t>
  </si>
  <si>
    <t>Подпрограмма 4 «Развитие системы управления государственными закупками Мурманской области»</t>
  </si>
  <si>
    <t>Задача 4.1. Повышение эффективности управления государственными закупками Мурманской области</t>
  </si>
  <si>
    <t>Основное мероприятие 01. Совершенствование организации деятельности заказчиков в сфере закупок товаров, работ, услуг для обеспечения государственных нужд</t>
  </si>
  <si>
    <t>Обеспечение нормативного регламентирования и осуществления процедур в сфере закупок товаров, работ, услуг для обеспечения государственных нужд Мурманской области и нужд областных бюджетных учреждений</t>
  </si>
  <si>
    <t>4.1.1.3.</t>
  </si>
  <si>
    <t>4.1.1.2.</t>
  </si>
  <si>
    <t>Подготовка нормативных правовых актов по регулированию контрактной системы Мурманской области</t>
  </si>
  <si>
    <t xml:space="preserve">Доля возвратов заявок на закупку на доработку заказчику в общем объеме заявок на закупку, направленных в уполномоченный орган;
Доля заявок на закупку, размещенных уполномоченным органом в соответствии со сводным планом-графиком </t>
  </si>
  <si>
    <t>Методическое руководство и координация деятельности заказчиков в рамках функционирования контрактной системы в сфере закупок</t>
  </si>
  <si>
    <t>Обеспечение единого подхода к организации закупок товаров, работ, услуг для обеспечения государственных нужд Мурманской области и повышение профессиональной подготовки контрактных управляющих, специалистов контрактных служб, заказчиков</t>
  </si>
  <si>
    <t>Формирование сводного плана закупок и сводного плана графика закупок для обеспечения государственных нужд Мурманской области и нужд областных бюджетных учреждений</t>
  </si>
  <si>
    <t xml:space="preserve">Обеспечение размещения заявок на закупку в соответствии со сводным планом-графиком </t>
  </si>
  <si>
    <t>4.1.2.</t>
  </si>
  <si>
    <t>Основное мероприятие 02. Обеспечение единого информационного пространства для заказчиков в сфере закупок</t>
  </si>
  <si>
    <t>Обеспечение бесперебойной работы и развитие АИС «Web-Торги-КС»</t>
  </si>
  <si>
    <t>4.1.2.1.</t>
  </si>
  <si>
    <t>4.1.2.2.</t>
  </si>
  <si>
    <t>4.1.2.3.</t>
  </si>
  <si>
    <t>Автоматизация процессов планирования, подготовки, получения, анализа, хранения, обработки, контроля и предоставления информации, касающейся подготовки и осуществления закупок, формирование отчетных форм в утвержденных форматах с использованием WEB-технологий, средств ЭЦП и шифрования</t>
  </si>
  <si>
    <t xml:space="preserve">Обеспечение единого информационного пространства
 для заказчиков в сфере закупок и работы АИС «WEB-Торги-КС» в соответствии с требованиями действующего законодательства
</t>
  </si>
  <si>
    <t>Формирование информационно – технологической инфраструктуры Комитета государственных закупок Мурманской области</t>
  </si>
  <si>
    <t>Обеспечение Комитета государственных закупок Мурманской области лицензионным программным обеспечением, техническими средствами с целью достижения качественного исполнения возложенных на него функций</t>
  </si>
  <si>
    <t>Сопровождение и развитие информационной системы в сфере закупок для государственных нужд Мурманской области и нужд областных бюджетных учреждений</t>
  </si>
  <si>
    <t>Обеспечение интеграции и доступа к информации по осуществлению закупок, справочным и аналитическим материалам, расширение функциональных возможностей АИС в соответствии с законодательством о контрактной системе</t>
  </si>
  <si>
    <t>Причины низкой степени освоения средств (менее 95,0%), невыполнения мероприятий</t>
  </si>
  <si>
    <t>Приложение 13в к Методическим указаниям</t>
  </si>
  <si>
    <t>Сведения о достижении значений показателей государственной программы</t>
  </si>
  <si>
    <t>№ п/п</t>
  </si>
  <si>
    <t>Государственная программа, подпрограмма, показатель</t>
  </si>
  <si>
    <t>Ед. измерения</t>
  </si>
  <si>
    <t>Направленность</t>
  </si>
  <si>
    <t>Значение показателя</t>
  </si>
  <si>
    <t>В % к предыдущему году</t>
  </si>
  <si>
    <t>В % к плану</t>
  </si>
  <si>
    <t>Соисполнитель, ответственный за выполнение показателя</t>
  </si>
  <si>
    <t>Год, предшествующий отчетному</t>
  </si>
  <si>
    <t>Отчетный год</t>
  </si>
  <si>
    <t>Факт</t>
  </si>
  <si>
    <t>План</t>
  </si>
  <si>
    <t>Среднее значение</t>
  </si>
  <si>
    <t>Целевые показатели государственной программы</t>
  </si>
  <si>
    <t>0.1</t>
  </si>
  <si>
    <t xml:space="preserve"> 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</t>
  </si>
  <si>
    <t>%</t>
  </si>
  <si>
    <t>æ</t>
  </si>
  <si>
    <t>Министерство финансов Мурманской области</t>
  </si>
  <si>
    <t>0.2</t>
  </si>
  <si>
    <t>Сохранение долгосрочного кредитного рейтинга Мурманской области по шкале международных рейтинговых агентств на позиции "Стабильный"</t>
  </si>
  <si>
    <t>да - 1, нет - 0</t>
  </si>
  <si>
    <t>ä</t>
  </si>
  <si>
    <t>0.3</t>
  </si>
  <si>
    <t>Степень качества управления региональными финансами, присвоенная Мурманской области Министерством финансов Российской Федерации</t>
  </si>
  <si>
    <t>группа</t>
  </si>
  <si>
    <t>II</t>
  </si>
  <si>
    <t>0.4</t>
  </si>
  <si>
    <t xml:space="preserve">Отношение объема бюджетных ассигнований, предусмотренных (исполненных) в консолидированном бюджете Мурманской области на поэтапное повышение оплаты труда отдельных категорий работников бюджетной сферы, к объему бюджетных ассигнований, рассчитанных исходя из темпов роста заработной платы определенных категорий работников, установленных в "дорожных картах"
</t>
  </si>
  <si>
    <t>0.5</t>
  </si>
  <si>
    <t xml:space="preserve"> Количество муниципальных образований, в бюджетах которых доля межбюджетных трансфертов из других бюджетов бюджетной системы Российской Федерации превышает 70 процентов объема собственных доходов местных бюджетов
</t>
  </si>
  <si>
    <t>ед.</t>
  </si>
  <si>
    <t>0.6</t>
  </si>
  <si>
    <t xml:space="preserve">Доля расходов местных бюджетов, формируемых в рамках муниципальных программ
</t>
  </si>
  <si>
    <t>0.7</t>
  </si>
  <si>
    <t>Удельный вес объема проверенных средств в составе расходов бюджета</t>
  </si>
  <si>
    <t xml:space="preserve">Комитет государственного и финансового контроля Мурманской области
</t>
  </si>
  <si>
    <t>Подпрограмма 1 "Управление региональными финансами"</t>
  </si>
  <si>
    <t>Целевые показатели подпрограммы 1</t>
  </si>
  <si>
    <t>1.1</t>
  </si>
  <si>
    <t>Отношение объема государственного долга Мурманской области по состоянию на 1 января года, следующего за отчетным, к общему годовому объему доходов бюджета Мурманской области в отчетном финансовом году (без учета объемов безвозмездных поступлений)</t>
  </si>
  <si>
    <t>1.2</t>
  </si>
  <si>
    <t>Доля главных администраторов средств областного бюджета, имеющих итоговую оценку качества финансового менеджмента более 80 баллов</t>
  </si>
  <si>
    <t>1.3</t>
  </si>
  <si>
    <t>Позиция Мурманской области в рейтинге субъектов Российской Федерации по уровню открытости бюджетных данных</t>
  </si>
  <si>
    <t>место по РФ</t>
  </si>
  <si>
    <t>1.4</t>
  </si>
  <si>
    <t>Степень интеграции информационных систем в сфере управления общественными финансами</t>
  </si>
  <si>
    <t>1.5</t>
  </si>
  <si>
    <t>Прирост посещаемости портала бюджетной системы Мурманской области "Бюджет для всех" к 2013 году</t>
  </si>
  <si>
    <t>раз</t>
  </si>
  <si>
    <t xml:space="preserve">Подпрограмма 2 "Создание условий для сбалансированного и устойчивого исполнения местных бюджетов, содействие повышению качества управления муниципальными финансами"
</t>
  </si>
  <si>
    <t>Целевые показатели подпрограммы 2</t>
  </si>
  <si>
    <t>2.1</t>
  </si>
  <si>
    <t>Доля дотаций, субсидий, субвенций, распределенных по утвержденным методикам, в общем объеме дотаций, субсидий, субвенций</t>
  </si>
  <si>
    <t>2.2</t>
  </si>
  <si>
    <t>Степень сокращения дифференциации муниципальных районов (городских округов) по уровню бюджетной обеспеченности</t>
  </si>
  <si>
    <t>2.3</t>
  </si>
  <si>
    <t>Доля муниципальных образований, имеющих просроченную кредиторскую задолженность</t>
  </si>
  <si>
    <t>2.4</t>
  </si>
  <si>
    <t>Доля муниципальных образований, получивших субсидии на реализацию муниципальных программ повышения эффективности бюджетных расходов</t>
  </si>
  <si>
    <t>2.5</t>
  </si>
  <si>
    <t>Количество муниципальных образований, имеющих высокое и надлежащее качество управления муниципальными финансами</t>
  </si>
  <si>
    <t>Целевые показатели подпрограммы 3</t>
  </si>
  <si>
    <t>3.1</t>
  </si>
  <si>
    <t>Доля реализованных предписаний, представлений и предложений, направленных на соблюдение законодательства и повышение эффективности деятельности ИОГВ, ГОУ, ГОУП, ОМСУ, сформированных по результатам контрольных мероприятий</t>
  </si>
  <si>
    <t>3.2</t>
  </si>
  <si>
    <t>Отношение количества главных администраторов средств областного бюджета, в отношении которых проведены проверки исполнения законодательства в бюджетно-финансовой сфере, к общему количеству главных администраторов средств областного бюджета</t>
  </si>
  <si>
    <t>3.3</t>
  </si>
  <si>
    <t>Соотношение количества контрольных мероприятий, признанных незаконными в судебном порядке, и общего количества контрольных мероприятий</t>
  </si>
  <si>
    <t>3.4</t>
  </si>
  <si>
    <t>Доля взысканных денежных средств от общей суммы штрафов, наложенных на должностных лиц, привлеченных к административной ответственности</t>
  </si>
  <si>
    <t>3.5</t>
  </si>
  <si>
    <t>Доля реализованных предписаний об устранении выявленных нарушений в сфере закупок</t>
  </si>
  <si>
    <t>3.6</t>
  </si>
  <si>
    <t>Количество соглашений о взаимодействии, заключенных с контролирующими органами муниципальных образований в сфере закупок</t>
  </si>
  <si>
    <t>единиц</t>
  </si>
  <si>
    <t>3.7</t>
  </si>
  <si>
    <t>Соотношение количества отмененных в судебном порядке решений комиссии по контролю в сфере закупок, актов контрольных мероприятий в указанной сфере и общего количества решений и актов</t>
  </si>
  <si>
    <t>Подпрограмма 4 "Развитие системы управления государственными закупками Мурманской области"</t>
  </si>
  <si>
    <t>Целевые показатели подпрограммы 4</t>
  </si>
  <si>
    <t>4.1</t>
  </si>
  <si>
    <t>Доля возвратов заявок на закупку на доработку заказчику в общем объеме заявок на закупку, направленных в уполномоченный орган</t>
  </si>
  <si>
    <t>4.2</t>
  </si>
  <si>
    <t>Доля заявок на закупку, размещенных уполномоченным органом в соответствии со сводным планом-графиком</t>
  </si>
  <si>
    <t>4.3</t>
  </si>
  <si>
    <t>Обеспечение бесперебойной работы и развитие АИС "Web-Торги-КС"</t>
  </si>
  <si>
    <t>Причины отклонения от плана  (более чем на 5%)</t>
  </si>
  <si>
    <t>,</t>
  </si>
  <si>
    <t>Ежегодное проведение 28 плановых контрольных мероприятий в рамках осуществления последующего внутреннего государственного финансового контроля за использованием средств областного бюджета.</t>
  </si>
  <si>
    <t>да</t>
  </si>
  <si>
    <t>По результатам проверок Комитетом выявлено 648 нарушений законодательства в сфере закупок, составлено 75 протоколов об административных правонарушениях, привлечено к административной ответственности 77 должностных лица государственных и муниципальных заказчиков Мурманской области; в отношении 13 должностных лиц приняты решения о прекращении административного производства в связи с малозначительностью, объявлены замечания.</t>
  </si>
  <si>
    <t>Увеличение реализованных предписаний связано с вступлением в действие ч.20 ст.19.5 КоАП РФ</t>
  </si>
  <si>
    <t>Фактически прошли обучение 6 сотрудников Комитета, в том числе: 2 - в бюджетно-финансовой сфере, 3 - в сфере закупок, 1 - по применению новой версии программы "Смета Плюс" ;</t>
  </si>
  <si>
    <t>Приложение 3 к Методическим указаниям</t>
  </si>
  <si>
    <t>Перечень показателей государственной программы</t>
  </si>
  <si>
    <t>Ед. изм.</t>
  </si>
  <si>
    <t>Значение показателя**</t>
  </si>
  <si>
    <t xml:space="preserve">Удельный вес объема проверенных средств в составе расходов бюджета.   </t>
  </si>
  <si>
    <t>ö</t>
  </si>
  <si>
    <t>3.2.</t>
  </si>
  <si>
    <t>Доля реализованных предписаний, представлений и предложений, направленных на соблюдение законодательства и повышение эффективности деятельности ИОГВ, ГОУ, ГОУП, ОМСУ, сформированных по результатам контрольных мероприятий.</t>
  </si>
  <si>
    <t>3.3.</t>
  </si>
  <si>
    <t>3.4.</t>
  </si>
  <si>
    <t>ø</t>
  </si>
  <si>
    <t>3.5.</t>
  </si>
  <si>
    <t xml:space="preserve">Доля взысканных денежных средств от общей суммы штрафов, наложенных на должностных лиц, привлеченных к административной ответственности </t>
  </si>
  <si>
    <t>3.6.</t>
  </si>
  <si>
    <t>3.7.</t>
  </si>
  <si>
    <t>3.8.</t>
  </si>
  <si>
    <t>* Направленность (ориентация) показателя отражает такую тенденцию изменения значений показателей, которая свидетельствует о положительных изменениях в соответствующей сфере:</t>
  </si>
  <si>
    <t xml:space="preserve"> - направленность на рост (чем выше значение показателя, тем лучше, например: обеспеченность оборудованием, количество участников мероприятий, объем производства продукции)</t>
  </si>
  <si>
    <t xml:space="preserve"> - направленность на снижение (чем ниже значение показателя, тем лучше, например: смертность, количество нарушений, число зданий в аварийном состоянии)</t>
  </si>
  <si>
    <t>=</t>
  </si>
  <si>
    <r>
      <t xml:space="preserve"> - направленность на достижение конкретного значения (чем выше значение показателя, тем лучше, но с ограничением до установленного планового значения, отклонение в б</t>
    </r>
    <r>
      <rPr>
        <i/>
        <sz val="10"/>
        <color indexed="8"/>
        <rFont val="Times New Roman"/>
        <family val="1"/>
        <charset val="204"/>
      </rPr>
      <t>о</t>
    </r>
    <r>
      <rPr>
        <sz val="10"/>
        <color indexed="8"/>
        <rFont val="Times New Roman"/>
        <family val="1"/>
        <charset val="204"/>
      </rPr>
      <t>льшую сторону свидетельствует не о положительной динамике, а о изменении состояния характеризуемого явления, например: численность детей-сирот, обеспеченных жильем, количество отремонтированных зданий)</t>
    </r>
  </si>
  <si>
    <t>** - Фактические значения показателей указываются при внесении изменений в государственную программу после получения фактических данных по итогам года</t>
  </si>
  <si>
    <t>Дополнительное профессиональное образование государственных гражданских служащих, осуществляющих свою деятельность в сфере государственного и финансового контроля</t>
  </si>
  <si>
    <t xml:space="preserve">Комитет обеспечил правомерное, результативное и экономное использование средств областного бюджета при осуществлении функций внутреннего государственного контроля и надзора в бюджетно-финансовой сфере. Данный вид контроля осуществляет отдел финансового контроля Комитета. Проверки проводятся в соответствии с Планом, утверждаемым Губернатором Мурманской области на каждое полугодие, внеплановые контрольные мероприятия проводятся по распоряжению Губернатора Мурманской области.
</t>
  </si>
  <si>
    <t>В ходе проверок установлено использование бюджетных средств и иных нормативных актов на сумму 35 586 067,62 руб., неэффективное использование бюджетных средств на сумму 1 105 312,46 руб. По Предписаниям, выданным Комитетом в 2015 году, предъявлено к возмещению в областной бюджет 1 953 992,91 руб., возмещено в доход областного бюджета 2 878 551,40 руб., в том числе по проверкам, проведенным в конце 2014 года - 926 875,95 руб. Администраторами этих доходов являются соответствующие ведомства. Комитетом направлено 8 материалов в правоохранительные органы на общую сумму 36 804 924,63 руб.</t>
  </si>
  <si>
    <t>Главные администраторы средств областного бюджета направляют в адрес Комитета материалы внутреннего финансового контроля и внутреннего финансового аудита. Соотношение количества проведенных анализов осуществления главными администраторами средств областного бюджета внутреннего финансового контроля, внутреннего финансового аудита и общего количества главных администраторов средств областного бюджета в 2015 году составляет 100%;</t>
  </si>
  <si>
    <t>В бюджетной сфере привлечено к административной ответственности 1 физическое лицо и 3 юридических лица, начислены штрафы на сумму 60 823,81 руб., взысканы штрафы в сумме 60823,81 руб.; в отношении 9 физических лиц производство прекращено в связи с малозначительностью.</t>
  </si>
  <si>
    <t>Данный вид контроля осуществляетотдел государственного контроля Комитета. Проверки проводятся в соответствии с единым планом, утверждаемым Губернатором Мурманской области на каждое полугодие, внеплановые контрольные мероприятия проводятся в рамках полномочий. В сфере контроля за соблюдением требований законодательства РФ и иных нормативных правовых актов о контрактной системе в сфере закупок в 2015 году Комитетом проверено 3,3% общнго объема утвержденных расходов областного бюджета (1 792 740,06 руб./54 338 837 100,00 руб.)</t>
  </si>
  <si>
    <t>Проведено 28 плановых контрольных мероприятий и 1 внеплановое контрольное мероприятие в рамках осуществления последующего внутреннего государственного финансового контроля за использованием средств областного бюджета. Отделом финансового контроля принято участие в 5 комплексных проверках и 3 контрорльных мероприятиях по обращению прокуратуры Мурманской области. В рамках последующего финансового контроля  Комитетом за 2015 год проверено 3,8% общего объема утвержденных расходов областного бюджета (2 064 922 813,16 руб. / 54 338 837 100,00 руб.). Проверено 34 юридических лица, в том числе 8 исполнительных органов государственной власти, 16 государственных и муниципальных предприятий и учреждений, 10 органов местного самоуправления, получавших межбюджетные трансферты из областного бюджета. Установлено нецелевое использование средств областного бюджета на сумму 10 090 312,93 руб.</t>
  </si>
  <si>
    <t>В соответствии с Планом, утвержденным Губернатором Мурманской области на каждое полугодие, проведено 12 плановых контрольных мероприятий; также проведено 36 внеплановых контрольных мероприятий в рамках установленных полномочий. Отделом государственного контроля принято участие в проведении совместных с органами прокуратуры (иными органами) 4 комплексных проверках.</t>
  </si>
  <si>
    <t>Из поступивших 78 обращений о согласовании закупки у единственного поставщика отклонены  17 обращений, согласовано 61 обращение. Отделом государственного контроля направлено 3 запроса о предоставлении документов, необходимых для рассмотрения обращений о согласовании закупки у единственного поставщика. Количество рассмотренных обращений о согласовании закупки у единственного поставщика составило по результатам несостоявшегося конкурса - 56, аукциона в электронной форме - 17, запроса котировок - 3, запроса предложений - 2.</t>
  </si>
  <si>
    <t xml:space="preserve">Комитетом ведется производство по делам об административных правонарушениях в сфере закупок. По результатам проверок в 2015 году  Комитетом выявлено 648 нарушений законодательства в сфере закупок, составлено 75 протоколов об административных правонарушениях, вынесено 95 постановлений об административных правонарушениях, в т.ч. 68 - возбужденных Комитетом, 22 -по инициативе органов прокуратуры, 5 - мировыми судьями по составленным Комитетом протоколам; в правоохранительные органы направлено 7 материалов, содержащих информацию о нарушениях, имеющих признаки уголовно наказуемых деяний, по результатам которых вынесено 3 представления органами прокуратуры Мурманской области, возбуждено 1 уголовное дело; </t>
  </si>
  <si>
    <t xml:space="preserve">Производство по делам об административных правонарушениях в бюджетной сфере осуществлено в отношении 3 юридических лиц и 10 физических лиц. </t>
  </si>
  <si>
    <t>Направ-ленность*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</si>
</sst>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.0_ ;\-#,##0.0\ "/>
    <numFmt numFmtId="165" formatCode="#,##0.0"/>
    <numFmt numFmtId="166" formatCode="0.0"/>
    <numFmt numFmtId="167" formatCode="_-* #,##0.0_р_._-;\-* #,##0.0_р_._-;_-* &quot;-&quot;??_р_._-;_-@_-"/>
    <numFmt numFmtId="168" formatCode="_-* #,##0.0_р_._-;\-* #,##0.0_р_._-;_-* &quot;-&quot;?_р_._-;_-@_-"/>
    <numFmt numFmtId="169" formatCode="0.0%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Wingdings"/>
      <charset val="2"/>
    </font>
    <font>
      <b/>
      <sz val="12"/>
      <color rgb="FF00FF00"/>
      <name val="Wingdings"/>
      <charset val="2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B050"/>
      <name val="Wingdings"/>
      <charset val="2"/>
    </font>
    <font>
      <b/>
      <sz val="10"/>
      <color rgb="FF00B0F0"/>
      <name val="Wingdings"/>
      <charset val="2"/>
    </font>
    <font>
      <sz val="10"/>
      <color theme="1"/>
      <name val="Times New Roman"/>
      <family val="1"/>
      <charset val="204"/>
    </font>
    <font>
      <b/>
      <sz val="10"/>
      <color rgb="FF0070C0"/>
      <name val="Wingdings"/>
      <charset val="2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2" fillId="4" borderId="0" xfId="0" applyFont="1" applyFill="1"/>
    <xf numFmtId="0" fontId="7" fillId="4" borderId="0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3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/>
    <xf numFmtId="165" fontId="4" fillId="0" borderId="2" xfId="0" applyNumberFormat="1" applyFont="1" applyFill="1" applyBorder="1" applyAlignment="1">
      <alignment vertical="center" wrapText="1"/>
    </xf>
    <xf numFmtId="165" fontId="8" fillId="0" borderId="2" xfId="0" applyNumberFormat="1" applyFont="1" applyFill="1" applyBorder="1" applyAlignment="1">
      <alignment vertical="center" wrapText="1"/>
    </xf>
    <xf numFmtId="166" fontId="4" fillId="2" borderId="2" xfId="0" applyNumberFormat="1" applyFont="1" applyFill="1" applyBorder="1" applyAlignment="1">
      <alignment vertical="center" wrapText="1"/>
    </xf>
    <xf numFmtId="166" fontId="8" fillId="0" borderId="2" xfId="0" applyNumberFormat="1" applyFont="1" applyFill="1" applyBorder="1" applyAlignment="1">
      <alignment vertical="center" wrapText="1"/>
    </xf>
    <xf numFmtId="166" fontId="7" fillId="3" borderId="2" xfId="0" applyNumberFormat="1" applyFont="1" applyFill="1" applyBorder="1" applyAlignment="1">
      <alignment vertical="center" wrapText="1"/>
    </xf>
    <xf numFmtId="164" fontId="7" fillId="4" borderId="2" xfId="0" applyNumberFormat="1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vertical="center" wrapText="1"/>
    </xf>
    <xf numFmtId="167" fontId="7" fillId="3" borderId="2" xfId="1" applyNumberFormat="1" applyFont="1" applyFill="1" applyBorder="1" applyAlignment="1">
      <alignment horizontal="right" vertical="center" wrapText="1"/>
    </xf>
    <xf numFmtId="168" fontId="0" fillId="0" borderId="0" xfId="0" applyNumberFormat="1"/>
    <xf numFmtId="167" fontId="4" fillId="2" borderId="2" xfId="1" applyNumberFormat="1" applyFont="1" applyFill="1" applyBorder="1" applyAlignment="1">
      <alignment horizontal="right" vertical="center" wrapText="1"/>
    </xf>
    <xf numFmtId="167" fontId="8" fillId="0" borderId="2" xfId="1" applyNumberFormat="1" applyFont="1" applyFill="1" applyBorder="1" applyAlignment="1">
      <alignment horizontal="right" vertical="center" wrapText="1"/>
    </xf>
    <xf numFmtId="169" fontId="0" fillId="0" borderId="0" xfId="0" applyNumberFormat="1"/>
    <xf numFmtId="169" fontId="7" fillId="4" borderId="2" xfId="0" applyNumberFormat="1" applyFont="1" applyFill="1" applyBorder="1" applyAlignment="1">
      <alignment vertical="center" wrapText="1"/>
    </xf>
    <xf numFmtId="169" fontId="7" fillId="4" borderId="2" xfId="0" applyNumberFormat="1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169" fontId="7" fillId="3" borderId="2" xfId="0" applyNumberFormat="1" applyFont="1" applyFill="1" applyBorder="1" applyAlignment="1">
      <alignment vertical="center" wrapText="1"/>
    </xf>
    <xf numFmtId="169" fontId="7" fillId="3" borderId="2" xfId="0" applyNumberFormat="1" applyFont="1" applyFill="1" applyBorder="1" applyAlignment="1">
      <alignment horizontal="center" vertical="center" wrapText="1"/>
    </xf>
    <xf numFmtId="169" fontId="4" fillId="2" borderId="2" xfId="0" applyNumberFormat="1" applyFont="1" applyFill="1" applyBorder="1" applyAlignment="1">
      <alignment vertical="center" wrapText="1"/>
    </xf>
    <xf numFmtId="169" fontId="4" fillId="2" borderId="2" xfId="0" applyNumberFormat="1" applyFont="1" applyFill="1" applyBorder="1" applyAlignment="1">
      <alignment horizontal="center" vertical="center" wrapText="1"/>
    </xf>
    <xf numFmtId="169" fontId="8" fillId="0" borderId="2" xfId="0" applyNumberFormat="1" applyFont="1" applyFill="1" applyBorder="1" applyAlignment="1">
      <alignment horizontal="center" vertical="center" wrapText="1"/>
    </xf>
    <xf numFmtId="169" fontId="0" fillId="0" borderId="0" xfId="0" applyNumberFormat="1" applyFill="1"/>
    <xf numFmtId="169" fontId="5" fillId="0" borderId="0" xfId="0" applyNumberFormat="1" applyFont="1" applyFill="1" applyAlignment="1">
      <alignment vertical="top"/>
    </xf>
    <xf numFmtId="0" fontId="10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3" fillId="0" borderId="0" xfId="0" applyNumberFormat="1" applyFont="1" applyAlignment="1"/>
    <xf numFmtId="0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5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5" borderId="2" xfId="0" applyNumberFormat="1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vertical="center" wrapText="1"/>
    </xf>
    <xf numFmtId="0" fontId="20" fillId="5" borderId="2" xfId="0" applyFont="1" applyFill="1" applyBorder="1" applyAlignment="1">
      <alignment horizontal="center" vertical="center" wrapText="1"/>
    </xf>
    <xf numFmtId="16" fontId="15" fillId="3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0" fontId="13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166" fontId="16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21" fillId="0" borderId="0" xfId="0" applyNumberFormat="1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16" fontId="16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0" fillId="0" borderId="0" xfId="0" applyAlignment="1">
      <alignment wrapText="1"/>
    </xf>
    <xf numFmtId="0" fontId="16" fillId="0" borderId="2" xfId="0" applyFont="1" applyFill="1" applyBorder="1" applyAlignment="1">
      <alignment horizontal="center" vertical="center" wrapText="1"/>
    </xf>
    <xf numFmtId="2" fontId="3" fillId="0" borderId="0" xfId="0" applyNumberFormat="1" applyFont="1"/>
    <xf numFmtId="0" fontId="2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vertical="center" wrapText="1"/>
    </xf>
    <xf numFmtId="0" fontId="7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5" fillId="0" borderId="0" xfId="0" applyNumberFormat="1" applyFont="1" applyFill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 wrapText="1"/>
    </xf>
    <xf numFmtId="0" fontId="15" fillId="3" borderId="3" xfId="0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0" fontId="15" fillId="3" borderId="15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/>
    </xf>
    <xf numFmtId="0" fontId="16" fillId="0" borderId="2" xfId="0" applyFont="1" applyFill="1" applyBorder="1" applyAlignment="1">
      <alignment horizontal="left" vertical="center" wrapText="1"/>
    </xf>
    <xf numFmtId="0" fontId="24" fillId="0" borderId="0" xfId="0" applyNumberFormat="1" applyFont="1" applyAlignment="1">
      <alignment horizontal="left" vertical="top" wrapText="1"/>
    </xf>
    <xf numFmtId="0" fontId="24" fillId="0" borderId="0" xfId="0" applyNumberFormat="1" applyFont="1" applyFill="1" applyAlignment="1">
      <alignment horizontal="left" vertical="top" wrapText="1"/>
    </xf>
    <xf numFmtId="0" fontId="21" fillId="0" borderId="0" xfId="0" applyFont="1" applyAlignment="1">
      <alignment horizontal="center"/>
    </xf>
    <xf numFmtId="0" fontId="16" fillId="0" borderId="2" xfId="0" applyNumberFormat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164"/>
  <sheetViews>
    <sheetView tabSelected="1" view="pageBreakPreview" topLeftCell="A16" zoomScale="130" zoomScaleNormal="100" zoomScaleSheetLayoutView="130" workbookViewId="0">
      <selection activeCell="I82" sqref="I82:I86"/>
    </sheetView>
  </sheetViews>
  <sheetFormatPr defaultColWidth="9.140625" defaultRowHeight="15" x14ac:dyDescent="0.25"/>
  <cols>
    <col min="1" max="1" width="6.5703125" style="1" customWidth="1"/>
    <col min="2" max="2" width="32.42578125" customWidth="1"/>
    <col min="3" max="3" width="7.7109375" style="2" customWidth="1"/>
    <col min="4" max="6" width="13.7109375" customWidth="1"/>
    <col min="7" max="7" width="14.28515625" style="32" bestFit="1" customWidth="1"/>
    <col min="8" max="8" width="29.5703125" customWidth="1"/>
    <col min="9" max="9" width="24.42578125" customWidth="1"/>
    <col min="10" max="10" width="13.7109375" customWidth="1"/>
    <col min="11" max="11" width="17.7109375" customWidth="1"/>
    <col min="12" max="12" width="20.85546875" customWidth="1"/>
    <col min="13" max="13" width="16.140625" bestFit="1" customWidth="1"/>
  </cols>
  <sheetData>
    <row r="1" spans="1:15" ht="15.75" x14ac:dyDescent="0.25">
      <c r="L1" s="3" t="s">
        <v>0</v>
      </c>
    </row>
    <row r="3" spans="1:15" x14ac:dyDescent="0.25">
      <c r="A3" s="96" t="s">
        <v>27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</row>
    <row r="4" spans="1:15" x14ac:dyDescent="0.25">
      <c r="F4" s="29"/>
      <c r="G4" s="29"/>
    </row>
    <row r="5" spans="1:15" ht="12.75" customHeight="1" x14ac:dyDescent="0.25">
      <c r="A5" s="97" t="s">
        <v>1</v>
      </c>
      <c r="B5" s="99" t="s">
        <v>2</v>
      </c>
      <c r="C5" s="101" t="s">
        <v>3</v>
      </c>
      <c r="D5" s="101"/>
      <c r="E5" s="101"/>
      <c r="F5" s="101"/>
      <c r="G5" s="102" t="s">
        <v>4</v>
      </c>
      <c r="H5" s="103" t="s">
        <v>5</v>
      </c>
      <c r="I5" s="104"/>
      <c r="J5" s="104"/>
      <c r="K5" s="99" t="s">
        <v>6</v>
      </c>
      <c r="L5" s="99" t="s">
        <v>105</v>
      </c>
    </row>
    <row r="6" spans="1:15" ht="36" customHeight="1" x14ac:dyDescent="0.25">
      <c r="A6" s="98"/>
      <c r="B6" s="100"/>
      <c r="C6" s="4" t="s">
        <v>7</v>
      </c>
      <c r="D6" s="4" t="s">
        <v>8</v>
      </c>
      <c r="E6" s="4" t="s">
        <v>9</v>
      </c>
      <c r="F6" s="4" t="s">
        <v>10</v>
      </c>
      <c r="G6" s="102"/>
      <c r="H6" s="5" t="s">
        <v>11</v>
      </c>
      <c r="I6" s="6" t="s">
        <v>12</v>
      </c>
      <c r="J6" s="6" t="s">
        <v>13</v>
      </c>
      <c r="K6" s="105"/>
      <c r="L6" s="105"/>
    </row>
    <row r="7" spans="1:15" s="15" customFormat="1" ht="17.45" customHeight="1" x14ac:dyDescent="0.25">
      <c r="A7" s="92"/>
      <c r="B7" s="93" t="s">
        <v>26</v>
      </c>
      <c r="C7" s="14" t="s">
        <v>14</v>
      </c>
      <c r="D7" s="26">
        <f t="shared" ref="D7:F7" si="0">D8+D9+D10+D11</f>
        <v>68644296.409999996</v>
      </c>
      <c r="E7" s="26">
        <f t="shared" si="0"/>
        <v>68058662.25999999</v>
      </c>
      <c r="F7" s="26">
        <f t="shared" si="0"/>
        <v>68058662.25999999</v>
      </c>
      <c r="G7" s="33">
        <f>F7/D7</f>
        <v>0.99146856795643856</v>
      </c>
      <c r="H7" s="94" t="s">
        <v>31</v>
      </c>
      <c r="I7" s="94" t="s">
        <v>31</v>
      </c>
      <c r="J7" s="94" t="s">
        <v>31</v>
      </c>
      <c r="K7" s="94" t="s">
        <v>28</v>
      </c>
      <c r="L7" s="106" t="s">
        <v>31</v>
      </c>
    </row>
    <row r="8" spans="1:15" s="15" customFormat="1" ht="17.45" customHeight="1" x14ac:dyDescent="0.25">
      <c r="A8" s="92"/>
      <c r="B8" s="93"/>
      <c r="C8" s="14" t="s">
        <v>15</v>
      </c>
      <c r="D8" s="26">
        <f>D23+D103</f>
        <v>68644296.409999996</v>
      </c>
      <c r="E8" s="26">
        <f t="shared" ref="E8:F8" si="1">E23+E103</f>
        <v>68058662.25999999</v>
      </c>
      <c r="F8" s="26">
        <f t="shared" si="1"/>
        <v>68058662.25999999</v>
      </c>
      <c r="G8" s="33">
        <f>F8/D8</f>
        <v>0.99146856795643856</v>
      </c>
      <c r="H8" s="95"/>
      <c r="I8" s="95"/>
      <c r="J8" s="95"/>
      <c r="K8" s="95"/>
      <c r="L8" s="106"/>
    </row>
    <row r="9" spans="1:15" s="15" customFormat="1" ht="17.45" customHeight="1" x14ac:dyDescent="0.25">
      <c r="A9" s="92"/>
      <c r="B9" s="93"/>
      <c r="C9" s="14" t="s">
        <v>16</v>
      </c>
      <c r="D9" s="26">
        <f>D24+D104</f>
        <v>0</v>
      </c>
      <c r="E9" s="26">
        <f t="shared" ref="E9:F9" si="2">E24+E104</f>
        <v>0</v>
      </c>
      <c r="F9" s="26">
        <f t="shared" si="2"/>
        <v>0</v>
      </c>
      <c r="G9" s="34" t="s">
        <v>31</v>
      </c>
      <c r="H9" s="95"/>
      <c r="I9" s="95"/>
      <c r="J9" s="95"/>
      <c r="K9" s="95"/>
      <c r="L9" s="106"/>
    </row>
    <row r="10" spans="1:15" s="15" customFormat="1" ht="17.45" customHeight="1" x14ac:dyDescent="0.25">
      <c r="A10" s="92"/>
      <c r="B10" s="93"/>
      <c r="C10" s="14" t="s">
        <v>17</v>
      </c>
      <c r="D10" s="26">
        <f t="shared" ref="D10:F11" si="3">D25+D105</f>
        <v>0</v>
      </c>
      <c r="E10" s="26">
        <f t="shared" si="3"/>
        <v>0</v>
      </c>
      <c r="F10" s="26">
        <f t="shared" si="3"/>
        <v>0</v>
      </c>
      <c r="G10" s="34" t="s">
        <v>31</v>
      </c>
      <c r="H10" s="95"/>
      <c r="I10" s="95"/>
      <c r="J10" s="95"/>
      <c r="K10" s="95"/>
      <c r="L10" s="106"/>
      <c r="M10" s="16"/>
      <c r="N10" s="16"/>
      <c r="O10" s="16"/>
    </row>
    <row r="11" spans="1:15" s="15" customFormat="1" ht="17.45" customHeight="1" x14ac:dyDescent="0.25">
      <c r="A11" s="92"/>
      <c r="B11" s="93"/>
      <c r="C11" s="14" t="s">
        <v>18</v>
      </c>
      <c r="D11" s="26">
        <f t="shared" si="3"/>
        <v>0</v>
      </c>
      <c r="E11" s="26">
        <f t="shared" si="3"/>
        <v>0</v>
      </c>
      <c r="F11" s="26">
        <f t="shared" si="3"/>
        <v>0</v>
      </c>
      <c r="G11" s="34" t="s">
        <v>31</v>
      </c>
      <c r="H11" s="95"/>
      <c r="I11" s="95"/>
      <c r="J11" s="95"/>
      <c r="K11" s="95"/>
      <c r="L11" s="106"/>
      <c r="M11" s="16"/>
      <c r="N11" s="16"/>
      <c r="O11" s="16"/>
    </row>
    <row r="12" spans="1:15" ht="12" customHeight="1" x14ac:dyDescent="0.25">
      <c r="A12" s="107"/>
      <c r="B12" s="108" t="s">
        <v>29</v>
      </c>
      <c r="C12" s="4" t="s">
        <v>14</v>
      </c>
      <c r="D12" s="21">
        <f>D13+D14+D15+D16</f>
        <v>21501621.050000001</v>
      </c>
      <c r="E12" s="21">
        <f t="shared" ref="E12:F12" si="4">E13+E14+E15+E16</f>
        <v>21064698.210000001</v>
      </c>
      <c r="F12" s="21">
        <f t="shared" si="4"/>
        <v>21064698.210000001</v>
      </c>
      <c r="G12" s="35">
        <f>F12/D12</f>
        <v>0.97967953955732101</v>
      </c>
      <c r="H12" s="109"/>
      <c r="I12" s="109"/>
      <c r="J12" s="109"/>
      <c r="K12" s="99"/>
      <c r="L12" s="99"/>
    </row>
    <row r="13" spans="1:15" ht="12" customHeight="1" x14ac:dyDescent="0.25">
      <c r="A13" s="107"/>
      <c r="B13" s="108"/>
      <c r="C13" s="4" t="s">
        <v>15</v>
      </c>
      <c r="D13" s="21">
        <f>D23</f>
        <v>21501621.050000001</v>
      </c>
      <c r="E13" s="21">
        <f t="shared" ref="E13:F13" si="5">E23</f>
        <v>21064698.210000001</v>
      </c>
      <c r="F13" s="21">
        <f t="shared" si="5"/>
        <v>21064698.210000001</v>
      </c>
      <c r="G13" s="35">
        <f t="shared" ref="G13" si="6">F13/D13</f>
        <v>0.97967953955732101</v>
      </c>
      <c r="H13" s="110"/>
      <c r="I13" s="110"/>
      <c r="J13" s="110"/>
      <c r="K13" s="100"/>
      <c r="L13" s="100"/>
    </row>
    <row r="14" spans="1:15" ht="12" customHeight="1" x14ac:dyDescent="0.25">
      <c r="A14" s="107"/>
      <c r="B14" s="108"/>
      <c r="C14" s="4" t="s">
        <v>16</v>
      </c>
      <c r="D14" s="21">
        <f t="shared" ref="D14:F16" si="7">D24</f>
        <v>0</v>
      </c>
      <c r="E14" s="21">
        <f t="shared" si="7"/>
        <v>0</v>
      </c>
      <c r="F14" s="21">
        <f t="shared" si="7"/>
        <v>0</v>
      </c>
      <c r="G14" s="36" t="s">
        <v>31</v>
      </c>
      <c r="H14" s="110"/>
      <c r="I14" s="110"/>
      <c r="J14" s="110"/>
      <c r="K14" s="100"/>
      <c r="L14" s="100"/>
    </row>
    <row r="15" spans="1:15" ht="12" customHeight="1" x14ac:dyDescent="0.25">
      <c r="A15" s="107"/>
      <c r="B15" s="108"/>
      <c r="C15" s="4" t="s">
        <v>17</v>
      </c>
      <c r="D15" s="21">
        <f>D25</f>
        <v>0</v>
      </c>
      <c r="E15" s="21">
        <f t="shared" si="7"/>
        <v>0</v>
      </c>
      <c r="F15" s="21">
        <f t="shared" si="7"/>
        <v>0</v>
      </c>
      <c r="G15" s="36" t="s">
        <v>31</v>
      </c>
      <c r="H15" s="110"/>
      <c r="I15" s="110"/>
      <c r="J15" s="110"/>
      <c r="K15" s="100"/>
      <c r="L15" s="100"/>
    </row>
    <row r="16" spans="1:15" ht="12" customHeight="1" x14ac:dyDescent="0.25">
      <c r="A16" s="107"/>
      <c r="B16" s="108"/>
      <c r="C16" s="4" t="s">
        <v>18</v>
      </c>
      <c r="D16" s="21">
        <f t="shared" si="7"/>
        <v>0</v>
      </c>
      <c r="E16" s="21">
        <f t="shared" si="7"/>
        <v>0</v>
      </c>
      <c r="F16" s="21">
        <f t="shared" si="7"/>
        <v>0</v>
      </c>
      <c r="G16" s="36" t="s">
        <v>31</v>
      </c>
      <c r="H16" s="111"/>
      <c r="I16" s="111"/>
      <c r="J16" s="111"/>
      <c r="K16" s="100"/>
      <c r="L16" s="100"/>
    </row>
    <row r="17" spans="1:13" ht="12" hidden="1" customHeight="1" x14ac:dyDescent="0.25">
      <c r="A17" s="107"/>
      <c r="B17" s="108" t="s">
        <v>30</v>
      </c>
      <c r="C17" s="4" t="s">
        <v>14</v>
      </c>
      <c r="D17" s="21">
        <f>D18+D19+D20+D21</f>
        <v>47142675.359999999</v>
      </c>
      <c r="E17" s="21">
        <f t="shared" ref="E17" si="8">E18+E19+E20+E21</f>
        <v>46993964.049999997</v>
      </c>
      <c r="F17" s="21">
        <f t="shared" ref="F17" si="9">F18+F19+F20+F21</f>
        <v>46993964.049999997</v>
      </c>
      <c r="G17" s="35">
        <f t="shared" ref="G17:G18" si="10">F17/D17</f>
        <v>0.99684550550293582</v>
      </c>
      <c r="H17" s="109"/>
      <c r="I17" s="109"/>
      <c r="J17" s="109"/>
      <c r="K17" s="99"/>
      <c r="L17" s="99"/>
    </row>
    <row r="18" spans="1:13" ht="12" hidden="1" customHeight="1" x14ac:dyDescent="0.25">
      <c r="A18" s="107"/>
      <c r="B18" s="108"/>
      <c r="C18" s="4" t="s">
        <v>15</v>
      </c>
      <c r="D18" s="21">
        <f>D103</f>
        <v>47142675.359999999</v>
      </c>
      <c r="E18" s="21">
        <f t="shared" ref="E18:F18" si="11">E103</f>
        <v>46993964.049999997</v>
      </c>
      <c r="F18" s="21">
        <f t="shared" si="11"/>
        <v>46993964.049999997</v>
      </c>
      <c r="G18" s="35">
        <f t="shared" si="10"/>
        <v>0.99684550550293582</v>
      </c>
      <c r="H18" s="110"/>
      <c r="I18" s="110"/>
      <c r="J18" s="110"/>
      <c r="K18" s="100"/>
      <c r="L18" s="100"/>
    </row>
    <row r="19" spans="1:13" ht="12" hidden="1" customHeight="1" x14ac:dyDescent="0.25">
      <c r="A19" s="107"/>
      <c r="B19" s="108"/>
      <c r="C19" s="4" t="s">
        <v>16</v>
      </c>
      <c r="D19" s="21">
        <f t="shared" ref="D19:F21" si="12">D104</f>
        <v>0</v>
      </c>
      <c r="E19" s="21">
        <f t="shared" si="12"/>
        <v>0</v>
      </c>
      <c r="F19" s="21">
        <f t="shared" si="12"/>
        <v>0</v>
      </c>
      <c r="G19" s="36" t="s">
        <v>31</v>
      </c>
      <c r="H19" s="110"/>
      <c r="I19" s="110"/>
      <c r="J19" s="110"/>
      <c r="K19" s="100"/>
      <c r="L19" s="100"/>
    </row>
    <row r="20" spans="1:13" ht="12" hidden="1" customHeight="1" x14ac:dyDescent="0.25">
      <c r="A20" s="107"/>
      <c r="B20" s="108"/>
      <c r="C20" s="4" t="s">
        <v>17</v>
      </c>
      <c r="D20" s="27">
        <f t="shared" si="12"/>
        <v>0</v>
      </c>
      <c r="E20" s="27">
        <f t="shared" si="12"/>
        <v>0</v>
      </c>
      <c r="F20" s="27">
        <f t="shared" si="12"/>
        <v>0</v>
      </c>
      <c r="G20" s="36" t="s">
        <v>31</v>
      </c>
      <c r="H20" s="110"/>
      <c r="I20" s="110"/>
      <c r="J20" s="110"/>
      <c r="K20" s="100"/>
      <c r="L20" s="100"/>
    </row>
    <row r="21" spans="1:13" ht="12" hidden="1" customHeight="1" x14ac:dyDescent="0.25">
      <c r="A21" s="107"/>
      <c r="B21" s="108"/>
      <c r="C21" s="4" t="s">
        <v>18</v>
      </c>
      <c r="D21" s="27">
        <f t="shared" si="12"/>
        <v>0</v>
      </c>
      <c r="E21" s="27">
        <f t="shared" si="12"/>
        <v>0</v>
      </c>
      <c r="F21" s="27">
        <f t="shared" si="12"/>
        <v>0</v>
      </c>
      <c r="G21" s="36" t="s">
        <v>31</v>
      </c>
      <c r="H21" s="111"/>
      <c r="I21" s="111"/>
      <c r="J21" s="111"/>
      <c r="K21" s="100"/>
      <c r="L21" s="100"/>
    </row>
    <row r="22" spans="1:13" s="18" customFormat="1" ht="12" customHeight="1" x14ac:dyDescent="0.25">
      <c r="A22" s="114" t="s">
        <v>32</v>
      </c>
      <c r="B22" s="115" t="s">
        <v>36</v>
      </c>
      <c r="C22" s="17" t="s">
        <v>14</v>
      </c>
      <c r="D22" s="28">
        <f>D23+D24+D25+D26</f>
        <v>21501621.050000001</v>
      </c>
      <c r="E22" s="28">
        <f t="shared" ref="E22:F22" si="13">E23+E24+E25+E26</f>
        <v>21064698.210000001</v>
      </c>
      <c r="F22" s="28">
        <f t="shared" si="13"/>
        <v>21064698.210000001</v>
      </c>
      <c r="G22" s="37">
        <f t="shared" ref="G22:G23" si="14">F22/D22</f>
        <v>0.97967953955732101</v>
      </c>
      <c r="H22" s="116" t="s">
        <v>31</v>
      </c>
      <c r="I22" s="116" t="s">
        <v>31</v>
      </c>
      <c r="J22" s="116" t="s">
        <v>31</v>
      </c>
      <c r="K22" s="116" t="s">
        <v>58</v>
      </c>
      <c r="L22" s="116" t="s">
        <v>31</v>
      </c>
    </row>
    <row r="23" spans="1:13" s="18" customFormat="1" ht="12" customHeight="1" x14ac:dyDescent="0.25">
      <c r="A23" s="114"/>
      <c r="B23" s="115"/>
      <c r="C23" s="17" t="s">
        <v>15</v>
      </c>
      <c r="D23" s="28">
        <f>D28</f>
        <v>21501621.050000001</v>
      </c>
      <c r="E23" s="28">
        <f t="shared" ref="E23:F23" si="15">E28</f>
        <v>21064698.210000001</v>
      </c>
      <c r="F23" s="28">
        <f t="shared" si="15"/>
        <v>21064698.210000001</v>
      </c>
      <c r="G23" s="37">
        <f t="shared" si="14"/>
        <v>0.97967953955732101</v>
      </c>
      <c r="H23" s="117"/>
      <c r="I23" s="117"/>
      <c r="J23" s="117"/>
      <c r="K23" s="117"/>
      <c r="L23" s="117"/>
    </row>
    <row r="24" spans="1:13" s="18" customFormat="1" ht="12" customHeight="1" x14ac:dyDescent="0.25">
      <c r="A24" s="114"/>
      <c r="B24" s="115"/>
      <c r="C24" s="17" t="s">
        <v>16</v>
      </c>
      <c r="D24" s="25">
        <f t="shared" ref="D24:F26" si="16">D29</f>
        <v>0</v>
      </c>
      <c r="E24" s="25">
        <f t="shared" si="16"/>
        <v>0</v>
      </c>
      <c r="F24" s="25">
        <f t="shared" si="16"/>
        <v>0</v>
      </c>
      <c r="G24" s="38" t="s">
        <v>31</v>
      </c>
      <c r="H24" s="117"/>
      <c r="I24" s="117"/>
      <c r="J24" s="117"/>
      <c r="K24" s="117"/>
      <c r="L24" s="117"/>
    </row>
    <row r="25" spans="1:13" s="18" customFormat="1" ht="12" customHeight="1" x14ac:dyDescent="0.25">
      <c r="A25" s="114"/>
      <c r="B25" s="115"/>
      <c r="C25" s="17" t="s">
        <v>17</v>
      </c>
      <c r="D25" s="25">
        <f t="shared" si="16"/>
        <v>0</v>
      </c>
      <c r="E25" s="25">
        <f t="shared" si="16"/>
        <v>0</v>
      </c>
      <c r="F25" s="25">
        <f t="shared" si="16"/>
        <v>0</v>
      </c>
      <c r="G25" s="38" t="s">
        <v>31</v>
      </c>
      <c r="H25" s="117"/>
      <c r="I25" s="117"/>
      <c r="J25" s="117"/>
      <c r="K25" s="117"/>
      <c r="L25" s="117"/>
    </row>
    <row r="26" spans="1:13" s="18" customFormat="1" ht="12" customHeight="1" x14ac:dyDescent="0.25">
      <c r="A26" s="114"/>
      <c r="B26" s="115"/>
      <c r="C26" s="17" t="s">
        <v>18</v>
      </c>
      <c r="D26" s="25">
        <f t="shared" si="16"/>
        <v>0</v>
      </c>
      <c r="E26" s="25">
        <f t="shared" si="16"/>
        <v>0</v>
      </c>
      <c r="F26" s="25">
        <f t="shared" si="16"/>
        <v>0</v>
      </c>
      <c r="G26" s="38" t="s">
        <v>31</v>
      </c>
      <c r="H26" s="117"/>
      <c r="I26" s="117"/>
      <c r="J26" s="117"/>
      <c r="K26" s="117"/>
      <c r="L26" s="117"/>
    </row>
    <row r="27" spans="1:13" ht="12" customHeight="1" x14ac:dyDescent="0.25">
      <c r="A27" s="140" t="s">
        <v>33</v>
      </c>
      <c r="B27" s="141" t="s">
        <v>37</v>
      </c>
      <c r="C27" s="13" t="s">
        <v>14</v>
      </c>
      <c r="D27" s="30">
        <f>D28+D29+D30+D31</f>
        <v>21501621.050000001</v>
      </c>
      <c r="E27" s="30">
        <f t="shared" ref="E27:F27" si="17">E28+E29+E30+E31</f>
        <v>21064698.210000001</v>
      </c>
      <c r="F27" s="30">
        <f t="shared" si="17"/>
        <v>21064698.210000001</v>
      </c>
      <c r="G27" s="39">
        <f t="shared" ref="G27:G28" si="18">F27/D27</f>
        <v>0.97967953955732101</v>
      </c>
      <c r="H27" s="121" t="s">
        <v>31</v>
      </c>
      <c r="I27" s="121" t="s">
        <v>31</v>
      </c>
      <c r="J27" s="121" t="s">
        <v>31</v>
      </c>
      <c r="K27" s="142" t="s">
        <v>58</v>
      </c>
      <c r="L27" s="121" t="s">
        <v>31</v>
      </c>
    </row>
    <row r="28" spans="1:13" ht="12" customHeight="1" x14ac:dyDescent="0.25">
      <c r="A28" s="140"/>
      <c r="B28" s="141"/>
      <c r="C28" s="13" t="s">
        <v>15</v>
      </c>
      <c r="D28" s="30">
        <f>D33+D73</f>
        <v>21501621.050000001</v>
      </c>
      <c r="E28" s="30">
        <f t="shared" ref="E28:F28" si="19">E33+E73</f>
        <v>21064698.210000001</v>
      </c>
      <c r="F28" s="30">
        <f t="shared" si="19"/>
        <v>21064698.210000001</v>
      </c>
      <c r="G28" s="39">
        <f t="shared" si="18"/>
        <v>0.97967953955732101</v>
      </c>
      <c r="H28" s="122"/>
      <c r="I28" s="122"/>
      <c r="J28" s="122"/>
      <c r="K28" s="143"/>
      <c r="L28" s="122"/>
    </row>
    <row r="29" spans="1:13" ht="12" customHeight="1" x14ac:dyDescent="0.25">
      <c r="A29" s="140"/>
      <c r="B29" s="141"/>
      <c r="C29" s="13" t="s">
        <v>16</v>
      </c>
      <c r="D29" s="23">
        <f t="shared" ref="D29:F31" si="20">D34+D74</f>
        <v>0</v>
      </c>
      <c r="E29" s="23">
        <f t="shared" si="20"/>
        <v>0</v>
      </c>
      <c r="F29" s="23">
        <f t="shared" si="20"/>
        <v>0</v>
      </c>
      <c r="G29" s="40" t="s">
        <v>31</v>
      </c>
      <c r="H29" s="122"/>
      <c r="I29" s="122"/>
      <c r="J29" s="122"/>
      <c r="K29" s="143"/>
      <c r="L29" s="122"/>
    </row>
    <row r="30" spans="1:13" ht="12" customHeight="1" x14ac:dyDescent="0.25">
      <c r="A30" s="140"/>
      <c r="B30" s="141"/>
      <c r="C30" s="13" t="s">
        <v>17</v>
      </c>
      <c r="D30" s="23">
        <f t="shared" si="20"/>
        <v>0</v>
      </c>
      <c r="E30" s="23">
        <f t="shared" si="20"/>
        <v>0</v>
      </c>
      <c r="F30" s="23">
        <f t="shared" si="20"/>
        <v>0</v>
      </c>
      <c r="G30" s="40" t="s">
        <v>31</v>
      </c>
      <c r="H30" s="122"/>
      <c r="I30" s="122"/>
      <c r="J30" s="122"/>
      <c r="K30" s="143"/>
      <c r="L30" s="122"/>
      <c r="M30" s="86"/>
    </row>
    <row r="31" spans="1:13" ht="12" customHeight="1" x14ac:dyDescent="0.25">
      <c r="A31" s="140"/>
      <c r="B31" s="141"/>
      <c r="C31" s="13" t="s">
        <v>18</v>
      </c>
      <c r="D31" s="23">
        <f t="shared" si="20"/>
        <v>0</v>
      </c>
      <c r="E31" s="23">
        <f t="shared" si="20"/>
        <v>0</v>
      </c>
      <c r="F31" s="23">
        <f t="shared" si="20"/>
        <v>0</v>
      </c>
      <c r="G31" s="40" t="s">
        <v>31</v>
      </c>
      <c r="H31" s="123"/>
      <c r="I31" s="123"/>
      <c r="J31" s="123"/>
      <c r="K31" s="143"/>
      <c r="L31" s="123"/>
    </row>
    <row r="32" spans="1:13" s="20" customFormat="1" ht="21.75" customHeight="1" x14ac:dyDescent="0.25">
      <c r="A32" s="124" t="s">
        <v>34</v>
      </c>
      <c r="B32" s="125" t="s">
        <v>38</v>
      </c>
      <c r="C32" s="19" t="s">
        <v>14</v>
      </c>
      <c r="D32" s="31">
        <f>D33+D34+D35+D36</f>
        <v>21501621.050000001</v>
      </c>
      <c r="E32" s="31">
        <f t="shared" ref="E32:F32" si="21">E33+E34+E35+E36</f>
        <v>21064698.210000001</v>
      </c>
      <c r="F32" s="31">
        <f t="shared" si="21"/>
        <v>21064698.210000001</v>
      </c>
      <c r="G32" s="35">
        <f t="shared" ref="G32:G33" si="22">F32/D32</f>
        <v>0.97967953955732101</v>
      </c>
      <c r="H32" s="126" t="s">
        <v>39</v>
      </c>
      <c r="I32" s="127"/>
      <c r="J32" s="128"/>
      <c r="K32" s="135" t="s">
        <v>58</v>
      </c>
      <c r="L32" s="137" t="s">
        <v>31</v>
      </c>
    </row>
    <row r="33" spans="1:12" s="20" customFormat="1" ht="21.75" customHeight="1" x14ac:dyDescent="0.25">
      <c r="A33" s="124"/>
      <c r="B33" s="125"/>
      <c r="C33" s="19" t="s">
        <v>15</v>
      </c>
      <c r="D33" s="31">
        <f>D38+D43+D48+D53+D58+D63+D68</f>
        <v>21501621.050000001</v>
      </c>
      <c r="E33" s="31">
        <f t="shared" ref="E33:F33" si="23">E38+E43+E48+E53+E58+E63+E68</f>
        <v>21064698.210000001</v>
      </c>
      <c r="F33" s="31">
        <f t="shared" si="23"/>
        <v>21064698.210000001</v>
      </c>
      <c r="G33" s="35">
        <f t="shared" si="22"/>
        <v>0.97967953955732101</v>
      </c>
      <c r="H33" s="129"/>
      <c r="I33" s="130"/>
      <c r="J33" s="131"/>
      <c r="K33" s="136"/>
      <c r="L33" s="138"/>
    </row>
    <row r="34" spans="1:12" s="20" customFormat="1" ht="21.75" customHeight="1" x14ac:dyDescent="0.25">
      <c r="A34" s="124"/>
      <c r="B34" s="125"/>
      <c r="C34" s="19" t="s">
        <v>16</v>
      </c>
      <c r="D34" s="24">
        <f t="shared" ref="D34:F36" si="24">D39+D44+D49+D54+D59+D64+D69</f>
        <v>0</v>
      </c>
      <c r="E34" s="24">
        <f t="shared" si="24"/>
        <v>0</v>
      </c>
      <c r="F34" s="24">
        <f t="shared" si="24"/>
        <v>0</v>
      </c>
      <c r="G34" s="41" t="s">
        <v>31</v>
      </c>
      <c r="H34" s="129"/>
      <c r="I34" s="130"/>
      <c r="J34" s="131"/>
      <c r="K34" s="136"/>
      <c r="L34" s="138"/>
    </row>
    <row r="35" spans="1:12" s="20" customFormat="1" ht="21.75" customHeight="1" x14ac:dyDescent="0.25">
      <c r="A35" s="124"/>
      <c r="B35" s="125"/>
      <c r="C35" s="19" t="s">
        <v>17</v>
      </c>
      <c r="D35" s="24">
        <f t="shared" si="24"/>
        <v>0</v>
      </c>
      <c r="E35" s="24">
        <f t="shared" si="24"/>
        <v>0</v>
      </c>
      <c r="F35" s="24">
        <f t="shared" si="24"/>
        <v>0</v>
      </c>
      <c r="G35" s="41" t="s">
        <v>31</v>
      </c>
      <c r="H35" s="129"/>
      <c r="I35" s="130"/>
      <c r="J35" s="131"/>
      <c r="K35" s="136"/>
      <c r="L35" s="138"/>
    </row>
    <row r="36" spans="1:12" s="20" customFormat="1" ht="21.75" customHeight="1" x14ac:dyDescent="0.25">
      <c r="A36" s="124"/>
      <c r="B36" s="125"/>
      <c r="C36" s="19" t="s">
        <v>18</v>
      </c>
      <c r="D36" s="24">
        <f t="shared" si="24"/>
        <v>0</v>
      </c>
      <c r="E36" s="24">
        <f t="shared" si="24"/>
        <v>0</v>
      </c>
      <c r="F36" s="24">
        <f t="shared" si="24"/>
        <v>0</v>
      </c>
      <c r="G36" s="41" t="s">
        <v>31</v>
      </c>
      <c r="H36" s="132"/>
      <c r="I36" s="133"/>
      <c r="J36" s="134"/>
      <c r="K36" s="136"/>
      <c r="L36" s="139"/>
    </row>
    <row r="37" spans="1:12" ht="39" customHeight="1" x14ac:dyDescent="0.25">
      <c r="A37" s="107" t="s">
        <v>35</v>
      </c>
      <c r="B37" s="113" t="s">
        <v>40</v>
      </c>
      <c r="C37" s="4" t="s">
        <v>14</v>
      </c>
      <c r="D37" s="21">
        <f>D38+D39+D40+D41</f>
        <v>21445821.050000001</v>
      </c>
      <c r="E37" s="21">
        <f t="shared" ref="E37" si="25">E38+E39+E40+E41</f>
        <v>21009163.210000001</v>
      </c>
      <c r="F37" s="21">
        <f t="shared" ref="F37" si="26">F38+F39+F40+F41</f>
        <v>21009163.210000001</v>
      </c>
      <c r="G37" s="35">
        <f t="shared" ref="G37:G38" si="27">F37/D37</f>
        <v>0.97963902435901373</v>
      </c>
      <c r="H37" s="113" t="s">
        <v>41</v>
      </c>
      <c r="I37" s="113" t="s">
        <v>225</v>
      </c>
      <c r="J37" s="107" t="s">
        <v>198</v>
      </c>
      <c r="K37" s="101" t="s">
        <v>58</v>
      </c>
      <c r="L37" s="118"/>
    </row>
    <row r="38" spans="1:12" ht="39" customHeight="1" x14ac:dyDescent="0.25">
      <c r="A38" s="107"/>
      <c r="B38" s="113"/>
      <c r="C38" s="4" t="s">
        <v>15</v>
      </c>
      <c r="D38" s="21">
        <v>21445821.050000001</v>
      </c>
      <c r="E38" s="21">
        <v>21009163.210000001</v>
      </c>
      <c r="F38" s="21">
        <v>21009163.210000001</v>
      </c>
      <c r="G38" s="35">
        <f t="shared" si="27"/>
        <v>0.97963902435901373</v>
      </c>
      <c r="H38" s="113"/>
      <c r="I38" s="113"/>
      <c r="J38" s="107"/>
      <c r="K38" s="101"/>
      <c r="L38" s="119"/>
    </row>
    <row r="39" spans="1:12" ht="39" customHeight="1" x14ac:dyDescent="0.25">
      <c r="A39" s="107"/>
      <c r="B39" s="113"/>
      <c r="C39" s="4" t="s">
        <v>16</v>
      </c>
      <c r="D39" s="21">
        <v>0</v>
      </c>
      <c r="E39" s="21">
        <v>0</v>
      </c>
      <c r="F39" s="21">
        <v>0</v>
      </c>
      <c r="G39" s="41" t="s">
        <v>31</v>
      </c>
      <c r="H39" s="113"/>
      <c r="I39" s="113"/>
      <c r="J39" s="107"/>
      <c r="K39" s="101"/>
      <c r="L39" s="119"/>
    </row>
    <row r="40" spans="1:12" ht="39" customHeight="1" x14ac:dyDescent="0.25">
      <c r="A40" s="107"/>
      <c r="B40" s="113"/>
      <c r="C40" s="4" t="s">
        <v>17</v>
      </c>
      <c r="D40" s="21">
        <v>0</v>
      </c>
      <c r="E40" s="21">
        <v>0</v>
      </c>
      <c r="F40" s="21">
        <v>0</v>
      </c>
      <c r="G40" s="41" t="s">
        <v>31</v>
      </c>
      <c r="H40" s="113"/>
      <c r="I40" s="113"/>
      <c r="J40" s="107"/>
      <c r="K40" s="101"/>
      <c r="L40" s="119"/>
    </row>
    <row r="41" spans="1:12" ht="39" customHeight="1" x14ac:dyDescent="0.25">
      <c r="A41" s="107"/>
      <c r="B41" s="113"/>
      <c r="C41" s="4" t="s">
        <v>18</v>
      </c>
      <c r="D41" s="21">
        <v>0</v>
      </c>
      <c r="E41" s="21">
        <v>0</v>
      </c>
      <c r="F41" s="21">
        <v>0</v>
      </c>
      <c r="G41" s="41" t="s">
        <v>31</v>
      </c>
      <c r="H41" s="113"/>
      <c r="I41" s="113"/>
      <c r="J41" s="107"/>
      <c r="K41" s="101"/>
      <c r="L41" s="120"/>
    </row>
    <row r="42" spans="1:12" ht="33.75" customHeight="1" x14ac:dyDescent="0.25">
      <c r="A42" s="107" t="s">
        <v>45</v>
      </c>
      <c r="B42" s="113" t="s">
        <v>42</v>
      </c>
      <c r="C42" s="4" t="s">
        <v>14</v>
      </c>
      <c r="D42" s="21">
        <f>D43+D44+D45+D46</f>
        <v>0</v>
      </c>
      <c r="E42" s="21">
        <f t="shared" ref="E42" si="28">E43+E44+E45+E46</f>
        <v>0</v>
      </c>
      <c r="F42" s="21">
        <f t="shared" ref="F42" si="29">F43+F44+F45+F46</f>
        <v>0</v>
      </c>
      <c r="G42" s="41" t="s">
        <v>31</v>
      </c>
      <c r="H42" s="113" t="s">
        <v>197</v>
      </c>
      <c r="I42" s="113" t="s">
        <v>230</v>
      </c>
      <c r="J42" s="107" t="s">
        <v>198</v>
      </c>
      <c r="K42" s="101" t="s">
        <v>58</v>
      </c>
      <c r="L42" s="118"/>
    </row>
    <row r="43" spans="1:12" ht="33.75" customHeight="1" x14ac:dyDescent="0.25">
      <c r="A43" s="107"/>
      <c r="B43" s="113"/>
      <c r="C43" s="4" t="s">
        <v>15</v>
      </c>
      <c r="D43" s="21">
        <v>0</v>
      </c>
      <c r="E43" s="21">
        <v>0</v>
      </c>
      <c r="F43" s="21">
        <v>0</v>
      </c>
      <c r="G43" s="41" t="s">
        <v>31</v>
      </c>
      <c r="H43" s="113"/>
      <c r="I43" s="113"/>
      <c r="J43" s="107"/>
      <c r="K43" s="101"/>
      <c r="L43" s="119"/>
    </row>
    <row r="44" spans="1:12" ht="33.75" customHeight="1" x14ac:dyDescent="0.25">
      <c r="A44" s="107"/>
      <c r="B44" s="113"/>
      <c r="C44" s="4" t="s">
        <v>16</v>
      </c>
      <c r="D44" s="21">
        <v>0</v>
      </c>
      <c r="E44" s="21">
        <v>0</v>
      </c>
      <c r="F44" s="21">
        <v>0</v>
      </c>
      <c r="G44" s="41" t="s">
        <v>31</v>
      </c>
      <c r="H44" s="113"/>
      <c r="I44" s="113"/>
      <c r="J44" s="107"/>
      <c r="K44" s="101"/>
      <c r="L44" s="119"/>
    </row>
    <row r="45" spans="1:12" ht="33.75" customHeight="1" x14ac:dyDescent="0.25">
      <c r="A45" s="107"/>
      <c r="B45" s="113"/>
      <c r="C45" s="4" t="s">
        <v>17</v>
      </c>
      <c r="D45" s="21">
        <v>0</v>
      </c>
      <c r="E45" s="21">
        <v>0</v>
      </c>
      <c r="F45" s="21">
        <v>0</v>
      </c>
      <c r="G45" s="41" t="s">
        <v>31</v>
      </c>
      <c r="H45" s="113"/>
      <c r="I45" s="113"/>
      <c r="J45" s="107"/>
      <c r="K45" s="101"/>
      <c r="L45" s="119"/>
    </row>
    <row r="46" spans="1:12" ht="38.25" customHeight="1" x14ac:dyDescent="0.25">
      <c r="A46" s="107"/>
      <c r="B46" s="113"/>
      <c r="C46" s="4" t="s">
        <v>18</v>
      </c>
      <c r="D46" s="21">
        <v>0</v>
      </c>
      <c r="E46" s="21">
        <v>0</v>
      </c>
      <c r="F46" s="21">
        <v>0</v>
      </c>
      <c r="G46" s="41" t="s">
        <v>31</v>
      </c>
      <c r="H46" s="113"/>
      <c r="I46" s="113"/>
      <c r="J46" s="107"/>
      <c r="K46" s="101"/>
      <c r="L46" s="120"/>
    </row>
    <row r="47" spans="1:12" ht="47.25" customHeight="1" x14ac:dyDescent="0.25">
      <c r="A47" s="107" t="s">
        <v>46</v>
      </c>
      <c r="B47" s="113" t="s">
        <v>43</v>
      </c>
      <c r="C47" s="4" t="s">
        <v>14</v>
      </c>
      <c r="D47" s="21">
        <f>D48+D49+D50+D51</f>
        <v>0</v>
      </c>
      <c r="E47" s="21">
        <f t="shared" ref="E47" si="30">E48+E49+E50+E51</f>
        <v>0</v>
      </c>
      <c r="F47" s="21">
        <f t="shared" ref="F47" si="31">F48+F49+F50+F51</f>
        <v>0</v>
      </c>
      <c r="G47" s="41" t="s">
        <v>31</v>
      </c>
      <c r="H47" s="113" t="s">
        <v>44</v>
      </c>
      <c r="I47" s="113" t="s">
        <v>226</v>
      </c>
      <c r="J47" s="107" t="s">
        <v>198</v>
      </c>
      <c r="K47" s="101" t="s">
        <v>58</v>
      </c>
      <c r="L47" s="118"/>
    </row>
    <row r="48" spans="1:12" ht="47.25" customHeight="1" x14ac:dyDescent="0.25">
      <c r="A48" s="107"/>
      <c r="B48" s="113"/>
      <c r="C48" s="4" t="s">
        <v>15</v>
      </c>
      <c r="D48" s="21">
        <v>0</v>
      </c>
      <c r="E48" s="21">
        <v>0</v>
      </c>
      <c r="F48" s="21">
        <v>0</v>
      </c>
      <c r="G48" s="41" t="s">
        <v>31</v>
      </c>
      <c r="H48" s="113"/>
      <c r="I48" s="113"/>
      <c r="J48" s="107"/>
      <c r="K48" s="101"/>
      <c r="L48" s="119"/>
    </row>
    <row r="49" spans="1:12" ht="47.25" customHeight="1" x14ac:dyDescent="0.25">
      <c r="A49" s="107"/>
      <c r="B49" s="113"/>
      <c r="C49" s="4" t="s">
        <v>16</v>
      </c>
      <c r="D49" s="21">
        <v>0</v>
      </c>
      <c r="E49" s="21">
        <v>0</v>
      </c>
      <c r="F49" s="21">
        <v>0</v>
      </c>
      <c r="G49" s="41" t="s">
        <v>31</v>
      </c>
      <c r="H49" s="113"/>
      <c r="I49" s="113"/>
      <c r="J49" s="107"/>
      <c r="K49" s="101"/>
      <c r="L49" s="119"/>
    </row>
    <row r="50" spans="1:12" ht="47.25" customHeight="1" x14ac:dyDescent="0.25">
      <c r="A50" s="107"/>
      <c r="B50" s="113"/>
      <c r="C50" s="4" t="s">
        <v>17</v>
      </c>
      <c r="D50" s="21">
        <v>0</v>
      </c>
      <c r="E50" s="21">
        <v>0</v>
      </c>
      <c r="F50" s="21">
        <v>0</v>
      </c>
      <c r="G50" s="41" t="s">
        <v>31</v>
      </c>
      <c r="H50" s="113"/>
      <c r="I50" s="113"/>
      <c r="J50" s="107"/>
      <c r="K50" s="101"/>
      <c r="L50" s="119"/>
    </row>
    <row r="51" spans="1:12" ht="47.25" customHeight="1" x14ac:dyDescent="0.25">
      <c r="A51" s="107"/>
      <c r="B51" s="113"/>
      <c r="C51" s="4" t="s">
        <v>18</v>
      </c>
      <c r="D51" s="21">
        <v>0</v>
      </c>
      <c r="E51" s="21">
        <v>0</v>
      </c>
      <c r="F51" s="21">
        <v>0</v>
      </c>
      <c r="G51" s="41" t="s">
        <v>31</v>
      </c>
      <c r="H51" s="113"/>
      <c r="I51" s="113"/>
      <c r="J51" s="107"/>
      <c r="K51" s="101"/>
      <c r="L51" s="120"/>
    </row>
    <row r="52" spans="1:12" ht="37.5" customHeight="1" x14ac:dyDescent="0.25">
      <c r="A52" s="107" t="s">
        <v>47</v>
      </c>
      <c r="B52" s="113" t="s">
        <v>50</v>
      </c>
      <c r="C52" s="4" t="s">
        <v>14</v>
      </c>
      <c r="D52" s="21">
        <f>D53+D54+D55+D56</f>
        <v>0</v>
      </c>
      <c r="E52" s="21">
        <f t="shared" ref="E52" si="32">E53+E54+E55+E56</f>
        <v>0</v>
      </c>
      <c r="F52" s="21">
        <f t="shared" ref="F52" si="33">F53+F54+F55+F56</f>
        <v>0</v>
      </c>
      <c r="G52" s="41" t="s">
        <v>31</v>
      </c>
      <c r="H52" s="113" t="s">
        <v>51</v>
      </c>
      <c r="I52" s="113" t="s">
        <v>227</v>
      </c>
      <c r="J52" s="107" t="s">
        <v>198</v>
      </c>
      <c r="K52" s="101" t="s">
        <v>58</v>
      </c>
      <c r="L52" s="118"/>
    </row>
    <row r="53" spans="1:12" ht="37.5" customHeight="1" x14ac:dyDescent="0.25">
      <c r="A53" s="107"/>
      <c r="B53" s="113"/>
      <c r="C53" s="4" t="s">
        <v>15</v>
      </c>
      <c r="D53" s="21">
        <v>0</v>
      </c>
      <c r="E53" s="21">
        <v>0</v>
      </c>
      <c r="F53" s="21">
        <v>0</v>
      </c>
      <c r="G53" s="41" t="s">
        <v>31</v>
      </c>
      <c r="H53" s="113"/>
      <c r="I53" s="113"/>
      <c r="J53" s="107"/>
      <c r="K53" s="101"/>
      <c r="L53" s="119"/>
    </row>
    <row r="54" spans="1:12" ht="37.5" customHeight="1" x14ac:dyDescent="0.25">
      <c r="A54" s="107"/>
      <c r="B54" s="113"/>
      <c r="C54" s="4" t="s">
        <v>16</v>
      </c>
      <c r="D54" s="21">
        <v>0</v>
      </c>
      <c r="E54" s="21">
        <v>0</v>
      </c>
      <c r="F54" s="21">
        <v>0</v>
      </c>
      <c r="G54" s="41" t="s">
        <v>31</v>
      </c>
      <c r="H54" s="113"/>
      <c r="I54" s="113"/>
      <c r="J54" s="107"/>
      <c r="K54" s="101"/>
      <c r="L54" s="119"/>
    </row>
    <row r="55" spans="1:12" ht="37.5" customHeight="1" x14ac:dyDescent="0.25">
      <c r="A55" s="107"/>
      <c r="B55" s="113"/>
      <c r="C55" s="4" t="s">
        <v>17</v>
      </c>
      <c r="D55" s="21">
        <v>0</v>
      </c>
      <c r="E55" s="21">
        <v>0</v>
      </c>
      <c r="F55" s="21">
        <v>0</v>
      </c>
      <c r="G55" s="41" t="s">
        <v>31</v>
      </c>
      <c r="H55" s="113"/>
      <c r="I55" s="113"/>
      <c r="J55" s="107"/>
      <c r="K55" s="101"/>
      <c r="L55" s="119"/>
    </row>
    <row r="56" spans="1:12" ht="37.5" customHeight="1" x14ac:dyDescent="0.25">
      <c r="A56" s="107"/>
      <c r="B56" s="113"/>
      <c r="C56" s="4" t="s">
        <v>18</v>
      </c>
      <c r="D56" s="21">
        <v>0</v>
      </c>
      <c r="E56" s="21">
        <v>0</v>
      </c>
      <c r="F56" s="21">
        <v>0</v>
      </c>
      <c r="G56" s="41" t="s">
        <v>31</v>
      </c>
      <c r="H56" s="113"/>
      <c r="I56" s="113"/>
      <c r="J56" s="107"/>
      <c r="K56" s="101"/>
      <c r="L56" s="120"/>
    </row>
    <row r="57" spans="1:12" ht="12.75" customHeight="1" x14ac:dyDescent="0.25">
      <c r="A57" s="107" t="s">
        <v>48</v>
      </c>
      <c r="B57" s="113" t="s">
        <v>224</v>
      </c>
      <c r="C57" s="4" t="s">
        <v>14</v>
      </c>
      <c r="D57" s="21">
        <f>D58+D59+D60+D61</f>
        <v>55800</v>
      </c>
      <c r="E57" s="21">
        <f t="shared" ref="E57" si="34">E58+E59+E60+E61</f>
        <v>55535</v>
      </c>
      <c r="F57" s="21">
        <f t="shared" ref="F57" si="35">F58+F59+F60+F61</f>
        <v>55535</v>
      </c>
      <c r="G57" s="35">
        <f t="shared" ref="G57:G58" si="36">F57/D57</f>
        <v>0.99525089605734762</v>
      </c>
      <c r="H57" s="113" t="s">
        <v>52</v>
      </c>
      <c r="I57" s="113" t="s">
        <v>201</v>
      </c>
      <c r="J57" s="107" t="s">
        <v>198</v>
      </c>
      <c r="K57" s="101" t="s">
        <v>58</v>
      </c>
      <c r="L57" s="118"/>
    </row>
    <row r="58" spans="1:12" ht="12.75" customHeight="1" x14ac:dyDescent="0.25">
      <c r="A58" s="107"/>
      <c r="B58" s="113"/>
      <c r="C58" s="4" t="s">
        <v>15</v>
      </c>
      <c r="D58" s="21">
        <v>55800</v>
      </c>
      <c r="E58" s="21">
        <v>55535</v>
      </c>
      <c r="F58" s="21">
        <v>55535</v>
      </c>
      <c r="G58" s="35">
        <f t="shared" si="36"/>
        <v>0.99525089605734762</v>
      </c>
      <c r="H58" s="113"/>
      <c r="I58" s="113"/>
      <c r="J58" s="107"/>
      <c r="K58" s="101"/>
      <c r="L58" s="119"/>
    </row>
    <row r="59" spans="1:12" ht="12.75" customHeight="1" x14ac:dyDescent="0.25">
      <c r="A59" s="107"/>
      <c r="B59" s="113"/>
      <c r="C59" s="4" t="s">
        <v>16</v>
      </c>
      <c r="D59" s="21">
        <v>0</v>
      </c>
      <c r="E59" s="21">
        <v>0</v>
      </c>
      <c r="F59" s="21">
        <v>0</v>
      </c>
      <c r="G59" s="41" t="s">
        <v>31</v>
      </c>
      <c r="H59" s="113"/>
      <c r="I59" s="113"/>
      <c r="J59" s="107"/>
      <c r="K59" s="101"/>
      <c r="L59" s="119"/>
    </row>
    <row r="60" spans="1:12" ht="12.75" customHeight="1" x14ac:dyDescent="0.25">
      <c r="A60" s="107"/>
      <c r="B60" s="113"/>
      <c r="C60" s="4" t="s">
        <v>17</v>
      </c>
      <c r="D60" s="21">
        <v>0</v>
      </c>
      <c r="E60" s="21">
        <v>0</v>
      </c>
      <c r="F60" s="21">
        <v>0</v>
      </c>
      <c r="G60" s="41" t="s">
        <v>31</v>
      </c>
      <c r="H60" s="113"/>
      <c r="I60" s="113"/>
      <c r="J60" s="107"/>
      <c r="K60" s="101"/>
      <c r="L60" s="119"/>
    </row>
    <row r="61" spans="1:12" ht="14.25" customHeight="1" x14ac:dyDescent="0.25">
      <c r="A61" s="107"/>
      <c r="B61" s="113"/>
      <c r="C61" s="4" t="s">
        <v>18</v>
      </c>
      <c r="D61" s="21">
        <v>0</v>
      </c>
      <c r="E61" s="21">
        <v>0</v>
      </c>
      <c r="F61" s="21">
        <v>0</v>
      </c>
      <c r="G61" s="41" t="s">
        <v>31</v>
      </c>
      <c r="H61" s="113"/>
      <c r="I61" s="113"/>
      <c r="J61" s="107"/>
      <c r="K61" s="101"/>
      <c r="L61" s="120"/>
    </row>
    <row r="62" spans="1:12" ht="14.25" customHeight="1" x14ac:dyDescent="0.25">
      <c r="A62" s="107" t="s">
        <v>49</v>
      </c>
      <c r="B62" s="113" t="s">
        <v>53</v>
      </c>
      <c r="C62" s="4" t="s">
        <v>14</v>
      </c>
      <c r="D62" s="21">
        <f>D63+D64+D65+D66</f>
        <v>0</v>
      </c>
      <c r="E62" s="21">
        <f t="shared" ref="E62" si="37">E63+E64+E65+E66</f>
        <v>0</v>
      </c>
      <c r="F62" s="21">
        <f t="shared" ref="F62" si="38">F63+F64+F65+F66</f>
        <v>0</v>
      </c>
      <c r="G62" s="41" t="s">
        <v>31</v>
      </c>
      <c r="H62" s="113" t="s">
        <v>54</v>
      </c>
      <c r="I62" s="113" t="s">
        <v>234</v>
      </c>
      <c r="J62" s="107" t="s">
        <v>198</v>
      </c>
      <c r="K62" s="101" t="s">
        <v>58</v>
      </c>
      <c r="L62" s="118"/>
    </row>
    <row r="63" spans="1:12" ht="14.25" customHeight="1" x14ac:dyDescent="0.25">
      <c r="A63" s="107"/>
      <c r="B63" s="113"/>
      <c r="C63" s="4" t="s">
        <v>15</v>
      </c>
      <c r="D63" s="21">
        <v>0</v>
      </c>
      <c r="E63" s="21">
        <v>0</v>
      </c>
      <c r="F63" s="21">
        <v>0</v>
      </c>
      <c r="G63" s="41" t="s">
        <v>31</v>
      </c>
      <c r="H63" s="113"/>
      <c r="I63" s="113"/>
      <c r="J63" s="107"/>
      <c r="K63" s="101"/>
      <c r="L63" s="119"/>
    </row>
    <row r="64" spans="1:12" ht="14.25" customHeight="1" x14ac:dyDescent="0.25">
      <c r="A64" s="107"/>
      <c r="B64" s="113"/>
      <c r="C64" s="4" t="s">
        <v>16</v>
      </c>
      <c r="D64" s="21">
        <v>0</v>
      </c>
      <c r="E64" s="21">
        <v>0</v>
      </c>
      <c r="F64" s="21">
        <v>0</v>
      </c>
      <c r="G64" s="41" t="s">
        <v>31</v>
      </c>
      <c r="H64" s="113"/>
      <c r="I64" s="113"/>
      <c r="J64" s="107"/>
      <c r="K64" s="101"/>
      <c r="L64" s="119"/>
    </row>
    <row r="65" spans="1:12" ht="14.25" customHeight="1" x14ac:dyDescent="0.25">
      <c r="A65" s="107"/>
      <c r="B65" s="113"/>
      <c r="C65" s="4" t="s">
        <v>17</v>
      </c>
      <c r="D65" s="21">
        <v>0</v>
      </c>
      <c r="E65" s="21">
        <v>0</v>
      </c>
      <c r="F65" s="21">
        <v>0</v>
      </c>
      <c r="G65" s="41" t="s">
        <v>31</v>
      </c>
      <c r="H65" s="113"/>
      <c r="I65" s="113"/>
      <c r="J65" s="107"/>
      <c r="K65" s="101"/>
      <c r="L65" s="119"/>
    </row>
    <row r="66" spans="1:12" ht="14.25" customHeight="1" x14ac:dyDescent="0.25">
      <c r="A66" s="107"/>
      <c r="B66" s="113"/>
      <c r="C66" s="4" t="s">
        <v>18</v>
      </c>
      <c r="D66" s="21">
        <v>0</v>
      </c>
      <c r="E66" s="21">
        <v>0</v>
      </c>
      <c r="F66" s="21">
        <v>0</v>
      </c>
      <c r="G66" s="41" t="s">
        <v>31</v>
      </c>
      <c r="H66" s="113"/>
      <c r="I66" s="113"/>
      <c r="J66" s="107"/>
      <c r="K66" s="101"/>
      <c r="L66" s="120"/>
    </row>
    <row r="67" spans="1:12" ht="21" customHeight="1" x14ac:dyDescent="0.25">
      <c r="A67" s="107" t="s">
        <v>56</v>
      </c>
      <c r="B67" s="144" t="s">
        <v>55</v>
      </c>
      <c r="C67" s="4" t="s">
        <v>14</v>
      </c>
      <c r="D67" s="21">
        <f>D68+D69+D70+D71</f>
        <v>0</v>
      </c>
      <c r="E67" s="21">
        <f t="shared" ref="E67" si="39">E68+E69+E70+E71</f>
        <v>0</v>
      </c>
      <c r="F67" s="21">
        <f t="shared" ref="F67" si="40">F68+F69+F70+F71</f>
        <v>0</v>
      </c>
      <c r="G67" s="41" t="s">
        <v>31</v>
      </c>
      <c r="H67" s="113" t="s">
        <v>57</v>
      </c>
      <c r="I67" s="113" t="s">
        <v>228</v>
      </c>
      <c r="J67" s="107" t="s">
        <v>198</v>
      </c>
      <c r="K67" s="101" t="s">
        <v>58</v>
      </c>
      <c r="L67" s="118"/>
    </row>
    <row r="68" spans="1:12" ht="21" customHeight="1" x14ac:dyDescent="0.25">
      <c r="A68" s="107"/>
      <c r="B68" s="145"/>
      <c r="C68" s="4" t="s">
        <v>15</v>
      </c>
      <c r="D68" s="21">
        <v>0</v>
      </c>
      <c r="E68" s="21">
        <v>0</v>
      </c>
      <c r="F68" s="21">
        <v>0</v>
      </c>
      <c r="G68" s="41" t="s">
        <v>31</v>
      </c>
      <c r="H68" s="113"/>
      <c r="I68" s="113"/>
      <c r="J68" s="107"/>
      <c r="K68" s="101"/>
      <c r="L68" s="119"/>
    </row>
    <row r="69" spans="1:12" ht="21" customHeight="1" x14ac:dyDescent="0.25">
      <c r="A69" s="107"/>
      <c r="B69" s="145"/>
      <c r="C69" s="4" t="s">
        <v>16</v>
      </c>
      <c r="D69" s="21">
        <v>0</v>
      </c>
      <c r="E69" s="21">
        <v>0</v>
      </c>
      <c r="F69" s="21">
        <v>0</v>
      </c>
      <c r="G69" s="41" t="s">
        <v>31</v>
      </c>
      <c r="H69" s="113"/>
      <c r="I69" s="113"/>
      <c r="J69" s="107"/>
      <c r="K69" s="101"/>
      <c r="L69" s="119"/>
    </row>
    <row r="70" spans="1:12" ht="21" customHeight="1" x14ac:dyDescent="0.25">
      <c r="A70" s="107"/>
      <c r="B70" s="145"/>
      <c r="C70" s="4" t="s">
        <v>17</v>
      </c>
      <c r="D70" s="21">
        <v>0</v>
      </c>
      <c r="E70" s="21">
        <v>0</v>
      </c>
      <c r="F70" s="21">
        <v>0</v>
      </c>
      <c r="G70" s="41" t="s">
        <v>31</v>
      </c>
      <c r="H70" s="113"/>
      <c r="I70" s="113"/>
      <c r="J70" s="107"/>
      <c r="K70" s="101"/>
      <c r="L70" s="119"/>
    </row>
    <row r="71" spans="1:12" ht="21" customHeight="1" x14ac:dyDescent="0.25">
      <c r="A71" s="107"/>
      <c r="B71" s="146"/>
      <c r="C71" s="4" t="s">
        <v>18</v>
      </c>
      <c r="D71" s="21">
        <v>0</v>
      </c>
      <c r="E71" s="21">
        <v>0</v>
      </c>
      <c r="F71" s="21">
        <v>0</v>
      </c>
      <c r="G71" s="41" t="s">
        <v>31</v>
      </c>
      <c r="H71" s="113"/>
      <c r="I71" s="113"/>
      <c r="J71" s="107"/>
      <c r="K71" s="101"/>
      <c r="L71" s="120"/>
    </row>
    <row r="72" spans="1:12" s="20" customFormat="1" ht="18.600000000000001" customHeight="1" x14ac:dyDescent="0.25">
      <c r="A72" s="124" t="s">
        <v>60</v>
      </c>
      <c r="B72" s="125" t="s">
        <v>59</v>
      </c>
      <c r="C72" s="19" t="s">
        <v>14</v>
      </c>
      <c r="D72" s="24">
        <f>D73+D74+D75+D76</f>
        <v>0</v>
      </c>
      <c r="E72" s="24">
        <f t="shared" ref="E72:F72" si="41">E73+E74+E75+E76</f>
        <v>0</v>
      </c>
      <c r="F72" s="24">
        <f t="shared" si="41"/>
        <v>0</v>
      </c>
      <c r="G72" s="41" t="s">
        <v>31</v>
      </c>
      <c r="H72" s="126" t="s">
        <v>62</v>
      </c>
      <c r="I72" s="127"/>
      <c r="J72" s="128"/>
      <c r="K72" s="135" t="s">
        <v>58</v>
      </c>
      <c r="L72" s="137" t="s">
        <v>31</v>
      </c>
    </row>
    <row r="73" spans="1:12" s="20" customFormat="1" ht="18.600000000000001" customHeight="1" x14ac:dyDescent="0.25">
      <c r="A73" s="124"/>
      <c r="B73" s="125"/>
      <c r="C73" s="19" t="s">
        <v>15</v>
      </c>
      <c r="D73" s="24">
        <f>D78+D83+D88+D93+D98</f>
        <v>0</v>
      </c>
      <c r="E73" s="24">
        <f t="shared" ref="E73:F73" si="42">E78+E83+E88+E93+E98</f>
        <v>0</v>
      </c>
      <c r="F73" s="24">
        <f t="shared" si="42"/>
        <v>0</v>
      </c>
      <c r="G73" s="41" t="s">
        <v>31</v>
      </c>
      <c r="H73" s="129"/>
      <c r="I73" s="130"/>
      <c r="J73" s="131"/>
      <c r="K73" s="136"/>
      <c r="L73" s="138"/>
    </row>
    <row r="74" spans="1:12" s="20" customFormat="1" ht="18.600000000000001" customHeight="1" x14ac:dyDescent="0.25">
      <c r="A74" s="124"/>
      <c r="B74" s="125"/>
      <c r="C74" s="19" t="s">
        <v>16</v>
      </c>
      <c r="D74" s="24">
        <f t="shared" ref="D74:F76" si="43">D79+D84+D89+D94+D99</f>
        <v>0</v>
      </c>
      <c r="E74" s="24">
        <f t="shared" si="43"/>
        <v>0</v>
      </c>
      <c r="F74" s="24">
        <f t="shared" si="43"/>
        <v>0</v>
      </c>
      <c r="G74" s="41" t="s">
        <v>31</v>
      </c>
      <c r="H74" s="129"/>
      <c r="I74" s="130"/>
      <c r="J74" s="131"/>
      <c r="K74" s="136"/>
      <c r="L74" s="138"/>
    </row>
    <row r="75" spans="1:12" s="20" customFormat="1" ht="18.600000000000001" customHeight="1" x14ac:dyDescent="0.25">
      <c r="A75" s="124"/>
      <c r="B75" s="125"/>
      <c r="C75" s="19" t="s">
        <v>17</v>
      </c>
      <c r="D75" s="24">
        <f t="shared" si="43"/>
        <v>0</v>
      </c>
      <c r="E75" s="24">
        <f t="shared" si="43"/>
        <v>0</v>
      </c>
      <c r="F75" s="24">
        <f t="shared" si="43"/>
        <v>0</v>
      </c>
      <c r="G75" s="41" t="s">
        <v>31</v>
      </c>
      <c r="H75" s="129"/>
      <c r="I75" s="130"/>
      <c r="J75" s="131"/>
      <c r="K75" s="136"/>
      <c r="L75" s="138"/>
    </row>
    <row r="76" spans="1:12" s="20" customFormat="1" ht="18.600000000000001" customHeight="1" x14ac:dyDescent="0.25">
      <c r="A76" s="124"/>
      <c r="B76" s="125"/>
      <c r="C76" s="19" t="s">
        <v>18</v>
      </c>
      <c r="D76" s="24">
        <f t="shared" si="43"/>
        <v>0</v>
      </c>
      <c r="E76" s="24">
        <f t="shared" si="43"/>
        <v>0</v>
      </c>
      <c r="F76" s="24">
        <f t="shared" si="43"/>
        <v>0</v>
      </c>
      <c r="G76" s="41" t="s">
        <v>31</v>
      </c>
      <c r="H76" s="132"/>
      <c r="I76" s="133"/>
      <c r="J76" s="134"/>
      <c r="K76" s="136"/>
      <c r="L76" s="139"/>
    </row>
    <row r="77" spans="1:12" ht="18" customHeight="1" x14ac:dyDescent="0.25">
      <c r="A77" s="107" t="s">
        <v>61</v>
      </c>
      <c r="B77" s="144" t="s">
        <v>63</v>
      </c>
      <c r="C77" s="4" t="s">
        <v>14</v>
      </c>
      <c r="D77" s="21">
        <f>D78+D79+D80+D81</f>
        <v>0</v>
      </c>
      <c r="E77" s="21">
        <f t="shared" ref="E77" si="44">E78+E79+E80+E81</f>
        <v>0</v>
      </c>
      <c r="F77" s="21">
        <f t="shared" ref="F77" si="45">F78+F79+F80+F81</f>
        <v>0</v>
      </c>
      <c r="G77" s="41" t="s">
        <v>31</v>
      </c>
      <c r="H77" s="113" t="s">
        <v>64</v>
      </c>
      <c r="I77" s="113" t="s">
        <v>229</v>
      </c>
      <c r="J77" s="107" t="s">
        <v>198</v>
      </c>
      <c r="K77" s="101" t="s">
        <v>58</v>
      </c>
      <c r="L77" s="118"/>
    </row>
    <row r="78" spans="1:12" ht="18" customHeight="1" x14ac:dyDescent="0.25">
      <c r="A78" s="107"/>
      <c r="B78" s="145"/>
      <c r="C78" s="4" t="s">
        <v>15</v>
      </c>
      <c r="D78" s="21">
        <v>0</v>
      </c>
      <c r="E78" s="21">
        <v>0</v>
      </c>
      <c r="F78" s="21">
        <v>0</v>
      </c>
      <c r="G78" s="41" t="s">
        <v>31</v>
      </c>
      <c r="H78" s="113"/>
      <c r="I78" s="113"/>
      <c r="J78" s="107"/>
      <c r="K78" s="101"/>
      <c r="L78" s="119"/>
    </row>
    <row r="79" spans="1:12" ht="18" customHeight="1" x14ac:dyDescent="0.25">
      <c r="A79" s="107"/>
      <c r="B79" s="145"/>
      <c r="C79" s="4" t="s">
        <v>16</v>
      </c>
      <c r="D79" s="21">
        <v>0</v>
      </c>
      <c r="E79" s="21">
        <v>0</v>
      </c>
      <c r="F79" s="21">
        <v>0</v>
      </c>
      <c r="G79" s="41" t="s">
        <v>31</v>
      </c>
      <c r="H79" s="113"/>
      <c r="I79" s="113"/>
      <c r="J79" s="107"/>
      <c r="K79" s="101"/>
      <c r="L79" s="119"/>
    </row>
    <row r="80" spans="1:12" ht="18" customHeight="1" x14ac:dyDescent="0.25">
      <c r="A80" s="107"/>
      <c r="B80" s="145"/>
      <c r="C80" s="4" t="s">
        <v>17</v>
      </c>
      <c r="D80" s="21">
        <v>0</v>
      </c>
      <c r="E80" s="21">
        <v>0</v>
      </c>
      <c r="F80" s="21">
        <v>0</v>
      </c>
      <c r="G80" s="41" t="s">
        <v>31</v>
      </c>
      <c r="H80" s="113"/>
      <c r="I80" s="113"/>
      <c r="J80" s="107"/>
      <c r="K80" s="101"/>
      <c r="L80" s="119"/>
    </row>
    <row r="81" spans="1:12" ht="18" customHeight="1" x14ac:dyDescent="0.25">
      <c r="A81" s="107"/>
      <c r="B81" s="146"/>
      <c r="C81" s="4" t="s">
        <v>18</v>
      </c>
      <c r="D81" s="21">
        <v>0</v>
      </c>
      <c r="E81" s="21">
        <v>0</v>
      </c>
      <c r="F81" s="21">
        <v>0</v>
      </c>
      <c r="G81" s="41" t="s">
        <v>31</v>
      </c>
      <c r="H81" s="113"/>
      <c r="I81" s="113"/>
      <c r="J81" s="107"/>
      <c r="K81" s="101"/>
      <c r="L81" s="120"/>
    </row>
    <row r="82" spans="1:12" ht="18.75" customHeight="1" x14ac:dyDescent="0.25">
      <c r="A82" s="107" t="s">
        <v>65</v>
      </c>
      <c r="B82" s="144" t="s">
        <v>67</v>
      </c>
      <c r="C82" s="4" t="s">
        <v>14</v>
      </c>
      <c r="D82" s="21">
        <f>D83+D84+D85+D86</f>
        <v>0</v>
      </c>
      <c r="E82" s="21">
        <f t="shared" ref="E82" si="46">E83+E84+E85+E86</f>
        <v>0</v>
      </c>
      <c r="F82" s="21">
        <f t="shared" ref="F82" si="47">F83+F84+F85+F86</f>
        <v>0</v>
      </c>
      <c r="G82" s="41" t="s">
        <v>31</v>
      </c>
      <c r="H82" s="113" t="s">
        <v>68</v>
      </c>
      <c r="I82" s="113" t="s">
        <v>231</v>
      </c>
      <c r="J82" s="107" t="s">
        <v>198</v>
      </c>
      <c r="K82" s="101" t="s">
        <v>58</v>
      </c>
      <c r="L82" s="118"/>
    </row>
    <row r="83" spans="1:12" ht="18.75" customHeight="1" x14ac:dyDescent="0.25">
      <c r="A83" s="107"/>
      <c r="B83" s="145"/>
      <c r="C83" s="4" t="s">
        <v>15</v>
      </c>
      <c r="D83" s="21">
        <v>0</v>
      </c>
      <c r="E83" s="21">
        <v>0</v>
      </c>
      <c r="F83" s="21">
        <v>0</v>
      </c>
      <c r="G83" s="41" t="s">
        <v>31</v>
      </c>
      <c r="H83" s="113"/>
      <c r="I83" s="113"/>
      <c r="J83" s="107"/>
      <c r="K83" s="101"/>
      <c r="L83" s="119"/>
    </row>
    <row r="84" spans="1:12" ht="18.75" customHeight="1" x14ac:dyDescent="0.25">
      <c r="A84" s="107"/>
      <c r="B84" s="145"/>
      <c r="C84" s="4" t="s">
        <v>16</v>
      </c>
      <c r="D84" s="21">
        <v>0</v>
      </c>
      <c r="E84" s="21">
        <v>0</v>
      </c>
      <c r="F84" s="21">
        <v>0</v>
      </c>
      <c r="G84" s="41" t="s">
        <v>31</v>
      </c>
      <c r="H84" s="113"/>
      <c r="I84" s="113"/>
      <c r="J84" s="107"/>
      <c r="K84" s="101"/>
      <c r="L84" s="119"/>
    </row>
    <row r="85" spans="1:12" ht="18.75" customHeight="1" x14ac:dyDescent="0.25">
      <c r="A85" s="107"/>
      <c r="B85" s="145"/>
      <c r="C85" s="4" t="s">
        <v>17</v>
      </c>
      <c r="D85" s="21">
        <v>0</v>
      </c>
      <c r="E85" s="21">
        <v>0</v>
      </c>
      <c r="F85" s="21">
        <v>0</v>
      </c>
      <c r="G85" s="41" t="s">
        <v>31</v>
      </c>
      <c r="H85" s="113"/>
      <c r="I85" s="113"/>
      <c r="J85" s="107"/>
      <c r="K85" s="101"/>
      <c r="L85" s="119"/>
    </row>
    <row r="86" spans="1:12" ht="18.75" customHeight="1" x14ac:dyDescent="0.25">
      <c r="A86" s="107"/>
      <c r="B86" s="146"/>
      <c r="C86" s="4" t="s">
        <v>18</v>
      </c>
      <c r="D86" s="21">
        <v>0</v>
      </c>
      <c r="E86" s="21">
        <v>0</v>
      </c>
      <c r="F86" s="21">
        <v>0</v>
      </c>
      <c r="G86" s="41" t="s">
        <v>31</v>
      </c>
      <c r="H86" s="113"/>
      <c r="I86" s="113"/>
      <c r="J86" s="107"/>
      <c r="K86" s="101"/>
      <c r="L86" s="120"/>
    </row>
    <row r="87" spans="1:12" ht="40.5" customHeight="1" x14ac:dyDescent="0.25">
      <c r="A87" s="107" t="s">
        <v>66</v>
      </c>
      <c r="B87" s="144" t="s">
        <v>69</v>
      </c>
      <c r="C87" s="4" t="s">
        <v>14</v>
      </c>
      <c r="D87" s="21">
        <f>D88+D89+D90+D91</f>
        <v>0</v>
      </c>
      <c r="E87" s="21">
        <f t="shared" ref="E87" si="48">E88+E89+E90+E91</f>
        <v>0</v>
      </c>
      <c r="F87" s="21">
        <f t="shared" ref="F87" si="49">F88+F89+F90+F91</f>
        <v>0</v>
      </c>
      <c r="G87" s="41" t="s">
        <v>31</v>
      </c>
      <c r="H87" s="113" t="s">
        <v>70</v>
      </c>
      <c r="I87" s="113" t="s">
        <v>232</v>
      </c>
      <c r="J87" s="107" t="s">
        <v>198</v>
      </c>
      <c r="K87" s="101" t="s">
        <v>58</v>
      </c>
      <c r="L87" s="118"/>
    </row>
    <row r="88" spans="1:12" ht="40.5" customHeight="1" x14ac:dyDescent="0.25">
      <c r="A88" s="107"/>
      <c r="B88" s="145"/>
      <c r="C88" s="4" t="s">
        <v>15</v>
      </c>
      <c r="D88" s="21">
        <v>0</v>
      </c>
      <c r="E88" s="21">
        <v>0</v>
      </c>
      <c r="F88" s="21">
        <v>0</v>
      </c>
      <c r="G88" s="41" t="s">
        <v>31</v>
      </c>
      <c r="H88" s="113"/>
      <c r="I88" s="113"/>
      <c r="J88" s="107"/>
      <c r="K88" s="101"/>
      <c r="L88" s="119"/>
    </row>
    <row r="89" spans="1:12" ht="40.5" customHeight="1" x14ac:dyDescent="0.25">
      <c r="A89" s="107"/>
      <c r="B89" s="145"/>
      <c r="C89" s="4" t="s">
        <v>16</v>
      </c>
      <c r="D89" s="21">
        <v>0</v>
      </c>
      <c r="E89" s="21">
        <v>0</v>
      </c>
      <c r="F89" s="21">
        <v>0</v>
      </c>
      <c r="G89" s="41" t="s">
        <v>31</v>
      </c>
      <c r="H89" s="113"/>
      <c r="I89" s="113"/>
      <c r="J89" s="107"/>
      <c r="K89" s="101"/>
      <c r="L89" s="119"/>
    </row>
    <row r="90" spans="1:12" ht="40.5" customHeight="1" x14ac:dyDescent="0.25">
      <c r="A90" s="107"/>
      <c r="B90" s="145"/>
      <c r="C90" s="4" t="s">
        <v>17</v>
      </c>
      <c r="D90" s="21">
        <v>0</v>
      </c>
      <c r="E90" s="21">
        <v>0</v>
      </c>
      <c r="F90" s="21">
        <v>0</v>
      </c>
      <c r="G90" s="41" t="s">
        <v>31</v>
      </c>
      <c r="H90" s="113"/>
      <c r="I90" s="113"/>
      <c r="J90" s="107"/>
      <c r="K90" s="101"/>
      <c r="L90" s="119"/>
    </row>
    <row r="91" spans="1:12" ht="40.5" customHeight="1" x14ac:dyDescent="0.25">
      <c r="A91" s="107"/>
      <c r="B91" s="146"/>
      <c r="C91" s="4" t="s">
        <v>18</v>
      </c>
      <c r="D91" s="21">
        <v>0</v>
      </c>
      <c r="E91" s="21">
        <v>0</v>
      </c>
      <c r="F91" s="21">
        <v>0</v>
      </c>
      <c r="G91" s="41" t="s">
        <v>31</v>
      </c>
      <c r="H91" s="113"/>
      <c r="I91" s="113"/>
      <c r="J91" s="107"/>
      <c r="K91" s="101"/>
      <c r="L91" s="120"/>
    </row>
    <row r="92" spans="1:12" ht="45.75" customHeight="1" x14ac:dyDescent="0.25">
      <c r="A92" s="107" t="s">
        <v>71</v>
      </c>
      <c r="B92" s="144" t="s">
        <v>73</v>
      </c>
      <c r="C92" s="4" t="s">
        <v>14</v>
      </c>
      <c r="D92" s="21">
        <f>D93+D94+D95+D96</f>
        <v>0</v>
      </c>
      <c r="E92" s="21">
        <f t="shared" ref="E92" si="50">E93+E94+E95+E96</f>
        <v>0</v>
      </c>
      <c r="F92" s="21">
        <f t="shared" ref="F92" si="51">F93+F94+F95+F96</f>
        <v>0</v>
      </c>
      <c r="G92" s="41" t="s">
        <v>31</v>
      </c>
      <c r="H92" s="113" t="s">
        <v>74</v>
      </c>
      <c r="I92" s="113" t="s">
        <v>233</v>
      </c>
      <c r="J92" s="107" t="s">
        <v>198</v>
      </c>
      <c r="K92" s="101" t="s">
        <v>58</v>
      </c>
      <c r="L92" s="118"/>
    </row>
    <row r="93" spans="1:12" ht="45.75" customHeight="1" x14ac:dyDescent="0.25">
      <c r="A93" s="107"/>
      <c r="B93" s="145"/>
      <c r="C93" s="4" t="s">
        <v>15</v>
      </c>
      <c r="D93" s="21">
        <v>0</v>
      </c>
      <c r="E93" s="21">
        <v>0</v>
      </c>
      <c r="F93" s="21">
        <v>0</v>
      </c>
      <c r="G93" s="41" t="s">
        <v>31</v>
      </c>
      <c r="H93" s="113"/>
      <c r="I93" s="113"/>
      <c r="J93" s="107"/>
      <c r="K93" s="101"/>
      <c r="L93" s="119"/>
    </row>
    <row r="94" spans="1:12" ht="45.75" customHeight="1" x14ac:dyDescent="0.25">
      <c r="A94" s="107"/>
      <c r="B94" s="145"/>
      <c r="C94" s="4" t="s">
        <v>16</v>
      </c>
      <c r="D94" s="21">
        <v>0</v>
      </c>
      <c r="E94" s="21">
        <v>0</v>
      </c>
      <c r="F94" s="21">
        <v>0</v>
      </c>
      <c r="G94" s="41" t="s">
        <v>31</v>
      </c>
      <c r="H94" s="113"/>
      <c r="I94" s="113"/>
      <c r="J94" s="107"/>
      <c r="K94" s="101"/>
      <c r="L94" s="119"/>
    </row>
    <row r="95" spans="1:12" ht="45.75" customHeight="1" x14ac:dyDescent="0.25">
      <c r="A95" s="107"/>
      <c r="B95" s="145"/>
      <c r="C95" s="4" t="s">
        <v>17</v>
      </c>
      <c r="D95" s="21">
        <v>0</v>
      </c>
      <c r="E95" s="21">
        <v>0</v>
      </c>
      <c r="F95" s="21">
        <v>0</v>
      </c>
      <c r="G95" s="41" t="s">
        <v>31</v>
      </c>
      <c r="H95" s="113"/>
      <c r="I95" s="113"/>
      <c r="J95" s="107"/>
      <c r="K95" s="101"/>
      <c r="L95" s="119"/>
    </row>
    <row r="96" spans="1:12" ht="45.75" customHeight="1" x14ac:dyDescent="0.25">
      <c r="A96" s="107"/>
      <c r="B96" s="146"/>
      <c r="C96" s="4" t="s">
        <v>18</v>
      </c>
      <c r="D96" s="21">
        <v>0</v>
      </c>
      <c r="E96" s="21">
        <v>0</v>
      </c>
      <c r="F96" s="21">
        <v>0</v>
      </c>
      <c r="G96" s="41" t="s">
        <v>31</v>
      </c>
      <c r="H96" s="113"/>
      <c r="I96" s="113"/>
      <c r="J96" s="107"/>
      <c r="K96" s="101"/>
      <c r="L96" s="120"/>
    </row>
    <row r="97" spans="1:12" ht="35.25" customHeight="1" x14ac:dyDescent="0.25">
      <c r="A97" s="107" t="s">
        <v>72</v>
      </c>
      <c r="B97" s="144" t="s">
        <v>75</v>
      </c>
      <c r="C97" s="4" t="s">
        <v>14</v>
      </c>
      <c r="D97" s="21">
        <f>D98+D99+D100+D101</f>
        <v>0</v>
      </c>
      <c r="E97" s="21">
        <f t="shared" ref="E97" si="52">E98+E99+E100+E101</f>
        <v>0</v>
      </c>
      <c r="F97" s="21">
        <f t="shared" ref="F97" si="53">F98+F99+F100+F101</f>
        <v>0</v>
      </c>
      <c r="G97" s="41" t="s">
        <v>31</v>
      </c>
      <c r="H97" s="113" t="s">
        <v>76</v>
      </c>
      <c r="I97" s="113" t="s">
        <v>199</v>
      </c>
      <c r="J97" s="107" t="s">
        <v>198</v>
      </c>
      <c r="K97" s="101" t="s">
        <v>58</v>
      </c>
      <c r="L97" s="118"/>
    </row>
    <row r="98" spans="1:12" ht="35.25" customHeight="1" x14ac:dyDescent="0.25">
      <c r="A98" s="107"/>
      <c r="B98" s="145"/>
      <c r="C98" s="4" t="s">
        <v>15</v>
      </c>
      <c r="D98" s="21">
        <v>0</v>
      </c>
      <c r="E98" s="21">
        <v>0</v>
      </c>
      <c r="F98" s="21">
        <v>0</v>
      </c>
      <c r="G98" s="41" t="s">
        <v>31</v>
      </c>
      <c r="H98" s="113"/>
      <c r="I98" s="113"/>
      <c r="J98" s="107"/>
      <c r="K98" s="101"/>
      <c r="L98" s="119"/>
    </row>
    <row r="99" spans="1:12" ht="35.25" customHeight="1" x14ac:dyDescent="0.25">
      <c r="A99" s="107"/>
      <c r="B99" s="145"/>
      <c r="C99" s="4" t="s">
        <v>16</v>
      </c>
      <c r="D99" s="21">
        <v>0</v>
      </c>
      <c r="E99" s="21">
        <v>0</v>
      </c>
      <c r="F99" s="21">
        <v>0</v>
      </c>
      <c r="G99" s="41" t="s">
        <v>31</v>
      </c>
      <c r="H99" s="113"/>
      <c r="I99" s="113"/>
      <c r="J99" s="107"/>
      <c r="K99" s="101"/>
      <c r="L99" s="119"/>
    </row>
    <row r="100" spans="1:12" ht="35.25" customHeight="1" x14ac:dyDescent="0.25">
      <c r="A100" s="107"/>
      <c r="B100" s="145"/>
      <c r="C100" s="4" t="s">
        <v>17</v>
      </c>
      <c r="D100" s="21">
        <v>0</v>
      </c>
      <c r="E100" s="21">
        <v>0</v>
      </c>
      <c r="F100" s="21">
        <v>0</v>
      </c>
      <c r="G100" s="41" t="s">
        <v>31</v>
      </c>
      <c r="H100" s="113"/>
      <c r="I100" s="113"/>
      <c r="J100" s="107"/>
      <c r="K100" s="101"/>
      <c r="L100" s="119"/>
    </row>
    <row r="101" spans="1:12" ht="35.25" customHeight="1" x14ac:dyDescent="0.25">
      <c r="A101" s="107"/>
      <c r="B101" s="146"/>
      <c r="C101" s="4" t="s">
        <v>18</v>
      </c>
      <c r="D101" s="21">
        <v>0</v>
      </c>
      <c r="E101" s="21">
        <v>0</v>
      </c>
      <c r="F101" s="21">
        <v>0</v>
      </c>
      <c r="G101" s="41" t="s">
        <v>31</v>
      </c>
      <c r="H101" s="113"/>
      <c r="I101" s="113"/>
      <c r="J101" s="107"/>
      <c r="K101" s="101"/>
      <c r="L101" s="120"/>
    </row>
    <row r="102" spans="1:12" s="18" customFormat="1" ht="12" hidden="1" customHeight="1" x14ac:dyDescent="0.25">
      <c r="A102" s="114" t="s">
        <v>77</v>
      </c>
      <c r="B102" s="115" t="s">
        <v>81</v>
      </c>
      <c r="C102" s="17" t="s">
        <v>14</v>
      </c>
      <c r="D102" s="28">
        <f>D103+D104+D105+D106</f>
        <v>47142675.359999999</v>
      </c>
      <c r="E102" s="28">
        <f t="shared" ref="E102:F102" si="54">E103+E104+E105+E106</f>
        <v>46993964.049999997</v>
      </c>
      <c r="F102" s="28">
        <f t="shared" si="54"/>
        <v>46993964.049999997</v>
      </c>
      <c r="G102" s="37">
        <f t="shared" ref="G102:G103" si="55">F102/D102</f>
        <v>0.99684550550293582</v>
      </c>
      <c r="H102" s="116" t="s">
        <v>31</v>
      </c>
      <c r="I102" s="116" t="s">
        <v>31</v>
      </c>
      <c r="J102" s="116" t="s">
        <v>31</v>
      </c>
      <c r="K102" s="116" t="s">
        <v>30</v>
      </c>
      <c r="L102" s="116" t="s">
        <v>31</v>
      </c>
    </row>
    <row r="103" spans="1:12" s="18" customFormat="1" ht="12" hidden="1" customHeight="1" x14ac:dyDescent="0.25">
      <c r="A103" s="114"/>
      <c r="B103" s="115"/>
      <c r="C103" s="17" t="s">
        <v>15</v>
      </c>
      <c r="D103" s="28">
        <f>D108</f>
        <v>47142675.359999999</v>
      </c>
      <c r="E103" s="28">
        <f t="shared" ref="E103:F103" si="56">E108</f>
        <v>46993964.049999997</v>
      </c>
      <c r="F103" s="28">
        <f t="shared" si="56"/>
        <v>46993964.049999997</v>
      </c>
      <c r="G103" s="37">
        <f t="shared" si="55"/>
        <v>0.99684550550293582</v>
      </c>
      <c r="H103" s="117"/>
      <c r="I103" s="117"/>
      <c r="J103" s="117"/>
      <c r="K103" s="117"/>
      <c r="L103" s="117"/>
    </row>
    <row r="104" spans="1:12" s="18" customFormat="1" ht="12" hidden="1" customHeight="1" x14ac:dyDescent="0.25">
      <c r="A104" s="114"/>
      <c r="B104" s="115"/>
      <c r="C104" s="17" t="s">
        <v>16</v>
      </c>
      <c r="D104" s="25">
        <f t="shared" ref="D104:F106" si="57">D109</f>
        <v>0</v>
      </c>
      <c r="E104" s="25">
        <f t="shared" si="57"/>
        <v>0</v>
      </c>
      <c r="F104" s="25">
        <f t="shared" si="57"/>
        <v>0</v>
      </c>
      <c r="G104" s="38" t="s">
        <v>31</v>
      </c>
      <c r="H104" s="117"/>
      <c r="I104" s="117"/>
      <c r="J104" s="117"/>
      <c r="K104" s="117"/>
      <c r="L104" s="117"/>
    </row>
    <row r="105" spans="1:12" s="18" customFormat="1" ht="12" hidden="1" customHeight="1" x14ac:dyDescent="0.25">
      <c r="A105" s="114"/>
      <c r="B105" s="115"/>
      <c r="C105" s="17" t="s">
        <v>17</v>
      </c>
      <c r="D105" s="25">
        <f t="shared" si="57"/>
        <v>0</v>
      </c>
      <c r="E105" s="25">
        <f t="shared" si="57"/>
        <v>0</v>
      </c>
      <c r="F105" s="25">
        <f t="shared" si="57"/>
        <v>0</v>
      </c>
      <c r="G105" s="38" t="s">
        <v>31</v>
      </c>
      <c r="H105" s="117"/>
      <c r="I105" s="117"/>
      <c r="J105" s="117"/>
      <c r="K105" s="117"/>
      <c r="L105" s="117"/>
    </row>
    <row r="106" spans="1:12" s="18" customFormat="1" ht="12" hidden="1" customHeight="1" x14ac:dyDescent="0.25">
      <c r="A106" s="114"/>
      <c r="B106" s="115"/>
      <c r="C106" s="17" t="s">
        <v>18</v>
      </c>
      <c r="D106" s="25">
        <f t="shared" si="57"/>
        <v>0</v>
      </c>
      <c r="E106" s="25">
        <f t="shared" si="57"/>
        <v>0</v>
      </c>
      <c r="F106" s="25">
        <f t="shared" si="57"/>
        <v>0</v>
      </c>
      <c r="G106" s="38" t="s">
        <v>31</v>
      </c>
      <c r="H106" s="117"/>
      <c r="I106" s="117"/>
      <c r="J106" s="117"/>
      <c r="K106" s="117"/>
      <c r="L106" s="117"/>
    </row>
    <row r="107" spans="1:12" ht="12" hidden="1" customHeight="1" x14ac:dyDescent="0.25">
      <c r="A107" s="140" t="s">
        <v>78</v>
      </c>
      <c r="B107" s="141" t="s">
        <v>82</v>
      </c>
      <c r="C107" s="13" t="s">
        <v>14</v>
      </c>
      <c r="D107" s="30">
        <f>D108+D109+D110+D111</f>
        <v>47142675.359999999</v>
      </c>
      <c r="E107" s="30">
        <f t="shared" ref="E107:F107" si="58">E108+E109+E110+E111</f>
        <v>46993964.049999997</v>
      </c>
      <c r="F107" s="30">
        <f t="shared" si="58"/>
        <v>46993964.049999997</v>
      </c>
      <c r="G107" s="39">
        <f t="shared" ref="G107:G108" si="59">F107/D107</f>
        <v>0.99684550550293582</v>
      </c>
      <c r="H107" s="121" t="s">
        <v>31</v>
      </c>
      <c r="I107" s="121" t="s">
        <v>31</v>
      </c>
      <c r="J107" s="121" t="s">
        <v>31</v>
      </c>
      <c r="K107" s="142" t="s">
        <v>30</v>
      </c>
      <c r="L107" s="121" t="s">
        <v>31</v>
      </c>
    </row>
    <row r="108" spans="1:12" ht="12" hidden="1" customHeight="1" x14ac:dyDescent="0.25">
      <c r="A108" s="140"/>
      <c r="B108" s="141"/>
      <c r="C108" s="13" t="s">
        <v>15</v>
      </c>
      <c r="D108" s="30">
        <f>D113+D133</f>
        <v>47142675.359999999</v>
      </c>
      <c r="E108" s="30">
        <f t="shared" ref="E108:F108" si="60">E113+E133</f>
        <v>46993964.049999997</v>
      </c>
      <c r="F108" s="30">
        <f t="shared" si="60"/>
        <v>46993964.049999997</v>
      </c>
      <c r="G108" s="39">
        <f t="shared" si="59"/>
        <v>0.99684550550293582</v>
      </c>
      <c r="H108" s="122"/>
      <c r="I108" s="122"/>
      <c r="J108" s="122"/>
      <c r="K108" s="143"/>
      <c r="L108" s="122"/>
    </row>
    <row r="109" spans="1:12" ht="12" hidden="1" customHeight="1" x14ac:dyDescent="0.25">
      <c r="A109" s="140"/>
      <c r="B109" s="141"/>
      <c r="C109" s="13" t="s">
        <v>16</v>
      </c>
      <c r="D109" s="23">
        <f t="shared" ref="D109:F111" si="61">D114+D134</f>
        <v>0</v>
      </c>
      <c r="E109" s="23">
        <f t="shared" si="61"/>
        <v>0</v>
      </c>
      <c r="F109" s="23">
        <f t="shared" si="61"/>
        <v>0</v>
      </c>
      <c r="G109" s="40" t="s">
        <v>31</v>
      </c>
      <c r="H109" s="122"/>
      <c r="I109" s="122"/>
      <c r="J109" s="122"/>
      <c r="K109" s="143"/>
      <c r="L109" s="122"/>
    </row>
    <row r="110" spans="1:12" ht="12" hidden="1" customHeight="1" x14ac:dyDescent="0.25">
      <c r="A110" s="140"/>
      <c r="B110" s="141"/>
      <c r="C110" s="13" t="s">
        <v>17</v>
      </c>
      <c r="D110" s="23">
        <f t="shared" si="61"/>
        <v>0</v>
      </c>
      <c r="E110" s="23">
        <f t="shared" si="61"/>
        <v>0</v>
      </c>
      <c r="F110" s="23">
        <f t="shared" si="61"/>
        <v>0</v>
      </c>
      <c r="G110" s="40" t="s">
        <v>31</v>
      </c>
      <c r="H110" s="122"/>
      <c r="I110" s="122"/>
      <c r="J110" s="122"/>
      <c r="K110" s="143"/>
      <c r="L110" s="122"/>
    </row>
    <row r="111" spans="1:12" ht="12" hidden="1" customHeight="1" x14ac:dyDescent="0.25">
      <c r="A111" s="140"/>
      <c r="B111" s="141"/>
      <c r="C111" s="13" t="s">
        <v>18</v>
      </c>
      <c r="D111" s="23">
        <f t="shared" si="61"/>
        <v>0</v>
      </c>
      <c r="E111" s="23">
        <f t="shared" si="61"/>
        <v>0</v>
      </c>
      <c r="F111" s="23">
        <f t="shared" si="61"/>
        <v>0</v>
      </c>
      <c r="G111" s="40" t="s">
        <v>31</v>
      </c>
      <c r="H111" s="123"/>
      <c r="I111" s="123"/>
      <c r="J111" s="123"/>
      <c r="K111" s="143"/>
      <c r="L111" s="123"/>
    </row>
    <row r="112" spans="1:12" s="20" customFormat="1" ht="12.6" hidden="1" customHeight="1" x14ac:dyDescent="0.25">
      <c r="A112" s="124" t="s">
        <v>79</v>
      </c>
      <c r="B112" s="125" t="s">
        <v>83</v>
      </c>
      <c r="C112" s="19" t="s">
        <v>14</v>
      </c>
      <c r="D112" s="22">
        <f>D113+D114+D115+D116</f>
        <v>34157132.359999999</v>
      </c>
      <c r="E112" s="22">
        <f t="shared" ref="E112:F112" si="62">E113+E114+E115+E116</f>
        <v>34138699.049999997</v>
      </c>
      <c r="F112" s="22">
        <f t="shared" si="62"/>
        <v>34138699.049999997</v>
      </c>
      <c r="G112" s="35">
        <f t="shared" ref="G112:G113" si="63">F112/D112</f>
        <v>0.99946033789354083</v>
      </c>
      <c r="H112" s="126" t="s">
        <v>88</v>
      </c>
      <c r="I112" s="127"/>
      <c r="J112" s="128"/>
      <c r="K112" s="135" t="s">
        <v>30</v>
      </c>
      <c r="L112" s="137" t="s">
        <v>31</v>
      </c>
    </row>
    <row r="113" spans="1:12" s="20" customFormat="1" ht="12.6" hidden="1" customHeight="1" x14ac:dyDescent="0.25">
      <c r="A113" s="124"/>
      <c r="B113" s="125"/>
      <c r="C113" s="19" t="s">
        <v>15</v>
      </c>
      <c r="D113" s="22">
        <f>D118+D123+D128</f>
        <v>34157132.359999999</v>
      </c>
      <c r="E113" s="22">
        <f>E118+E123+E128</f>
        <v>34138699.049999997</v>
      </c>
      <c r="F113" s="22">
        <f>F118+F123+F128</f>
        <v>34138699.049999997</v>
      </c>
      <c r="G113" s="35">
        <f t="shared" si="63"/>
        <v>0.99946033789354083</v>
      </c>
      <c r="H113" s="129"/>
      <c r="I113" s="130"/>
      <c r="J113" s="131"/>
      <c r="K113" s="136"/>
      <c r="L113" s="138"/>
    </row>
    <row r="114" spans="1:12" s="20" customFormat="1" ht="12.6" hidden="1" customHeight="1" x14ac:dyDescent="0.25">
      <c r="A114" s="124"/>
      <c r="B114" s="125"/>
      <c r="C114" s="19" t="s">
        <v>16</v>
      </c>
      <c r="D114" s="24">
        <f t="shared" ref="D114:F116" si="64">D119+D124+D129</f>
        <v>0</v>
      </c>
      <c r="E114" s="24">
        <f t="shared" si="64"/>
        <v>0</v>
      </c>
      <c r="F114" s="24">
        <f t="shared" si="64"/>
        <v>0</v>
      </c>
      <c r="G114" s="41" t="s">
        <v>31</v>
      </c>
      <c r="H114" s="129"/>
      <c r="I114" s="130"/>
      <c r="J114" s="131"/>
      <c r="K114" s="136"/>
      <c r="L114" s="138"/>
    </row>
    <row r="115" spans="1:12" s="20" customFormat="1" ht="12.6" hidden="1" customHeight="1" x14ac:dyDescent="0.25">
      <c r="A115" s="124"/>
      <c r="B115" s="125"/>
      <c r="C115" s="19" t="s">
        <v>17</v>
      </c>
      <c r="D115" s="24">
        <f t="shared" si="64"/>
        <v>0</v>
      </c>
      <c r="E115" s="24">
        <f t="shared" si="64"/>
        <v>0</v>
      </c>
      <c r="F115" s="24">
        <f t="shared" si="64"/>
        <v>0</v>
      </c>
      <c r="G115" s="41" t="s">
        <v>31</v>
      </c>
      <c r="H115" s="129"/>
      <c r="I115" s="130"/>
      <c r="J115" s="131"/>
      <c r="K115" s="136"/>
      <c r="L115" s="138"/>
    </row>
    <row r="116" spans="1:12" s="20" customFormat="1" ht="12.6" hidden="1" customHeight="1" x14ac:dyDescent="0.25">
      <c r="A116" s="124"/>
      <c r="B116" s="125"/>
      <c r="C116" s="19" t="s">
        <v>18</v>
      </c>
      <c r="D116" s="24">
        <f t="shared" si="64"/>
        <v>0</v>
      </c>
      <c r="E116" s="24">
        <f t="shared" si="64"/>
        <v>0</v>
      </c>
      <c r="F116" s="24">
        <f t="shared" si="64"/>
        <v>0</v>
      </c>
      <c r="G116" s="41" t="s">
        <v>31</v>
      </c>
      <c r="H116" s="132"/>
      <c r="I116" s="133"/>
      <c r="J116" s="134"/>
      <c r="K116" s="136"/>
      <c r="L116" s="139"/>
    </row>
    <row r="117" spans="1:12" ht="12.6" hidden="1" customHeight="1" x14ac:dyDescent="0.25">
      <c r="A117" s="107" t="s">
        <v>80</v>
      </c>
      <c r="B117" s="113" t="s">
        <v>84</v>
      </c>
      <c r="C117" s="4" t="s">
        <v>14</v>
      </c>
      <c r="D117" s="21">
        <f>D118+D119+D120+D121</f>
        <v>34157132.359999999</v>
      </c>
      <c r="E117" s="21">
        <f>E118+E119+E120+E121</f>
        <v>34138699.049999997</v>
      </c>
      <c r="F117" s="21">
        <f>F118+F119+F120+F121</f>
        <v>34138699.049999997</v>
      </c>
      <c r="G117" s="35">
        <f t="shared" ref="G117" si="65">F117/D117</f>
        <v>0.99946033789354083</v>
      </c>
      <c r="H117" s="113" t="s">
        <v>87</v>
      </c>
      <c r="I117" s="113" t="s">
        <v>19</v>
      </c>
      <c r="J117" s="107" t="s">
        <v>20</v>
      </c>
      <c r="K117" s="101" t="s">
        <v>30</v>
      </c>
      <c r="L117" s="118"/>
    </row>
    <row r="118" spans="1:12" ht="12.6" hidden="1" customHeight="1" x14ac:dyDescent="0.25">
      <c r="A118" s="107"/>
      <c r="B118" s="113"/>
      <c r="C118" s="4" t="s">
        <v>15</v>
      </c>
      <c r="D118" s="21">
        <v>34157132.359999999</v>
      </c>
      <c r="E118" s="21">
        <v>34138699.049999997</v>
      </c>
      <c r="F118" s="21">
        <v>34138699.049999997</v>
      </c>
      <c r="G118" s="35">
        <f>F118/D118</f>
        <v>0.99946033789354083</v>
      </c>
      <c r="H118" s="113"/>
      <c r="I118" s="113"/>
      <c r="J118" s="107"/>
      <c r="K118" s="101"/>
      <c r="L118" s="119"/>
    </row>
    <row r="119" spans="1:12" ht="12.6" hidden="1" customHeight="1" x14ac:dyDescent="0.25">
      <c r="A119" s="107"/>
      <c r="B119" s="113"/>
      <c r="C119" s="4" t="s">
        <v>16</v>
      </c>
      <c r="D119" s="21">
        <v>0</v>
      </c>
      <c r="E119" s="21">
        <v>0</v>
      </c>
      <c r="F119" s="21">
        <v>0</v>
      </c>
      <c r="G119" s="36" t="s">
        <v>31</v>
      </c>
      <c r="H119" s="113"/>
      <c r="I119" s="113"/>
      <c r="J119" s="107"/>
      <c r="K119" s="101"/>
      <c r="L119" s="119"/>
    </row>
    <row r="120" spans="1:12" ht="12.6" hidden="1" customHeight="1" x14ac:dyDescent="0.25">
      <c r="A120" s="107"/>
      <c r="B120" s="113"/>
      <c r="C120" s="4" t="s">
        <v>17</v>
      </c>
      <c r="D120" s="21">
        <v>0</v>
      </c>
      <c r="E120" s="21">
        <v>0</v>
      </c>
      <c r="F120" s="21">
        <v>0</v>
      </c>
      <c r="G120" s="36" t="s">
        <v>31</v>
      </c>
      <c r="H120" s="113"/>
      <c r="I120" s="113"/>
      <c r="J120" s="107"/>
      <c r="K120" s="101"/>
      <c r="L120" s="119"/>
    </row>
    <row r="121" spans="1:12" ht="12.6" hidden="1" customHeight="1" x14ac:dyDescent="0.25">
      <c r="A121" s="107"/>
      <c r="B121" s="113"/>
      <c r="C121" s="4" t="s">
        <v>18</v>
      </c>
      <c r="D121" s="21">
        <v>0</v>
      </c>
      <c r="E121" s="21">
        <v>0</v>
      </c>
      <c r="F121" s="21">
        <v>0</v>
      </c>
      <c r="G121" s="36" t="s">
        <v>31</v>
      </c>
      <c r="H121" s="113"/>
      <c r="I121" s="113"/>
      <c r="J121" s="107"/>
      <c r="K121" s="101"/>
      <c r="L121" s="120"/>
    </row>
    <row r="122" spans="1:12" ht="14.45" hidden="1" customHeight="1" x14ac:dyDescent="0.25">
      <c r="A122" s="107" t="s">
        <v>86</v>
      </c>
      <c r="B122" s="113" t="s">
        <v>89</v>
      </c>
      <c r="C122" s="4" t="s">
        <v>14</v>
      </c>
      <c r="D122" s="21">
        <f>D123+D124+D125+D126</f>
        <v>0</v>
      </c>
      <c r="E122" s="21">
        <f t="shared" ref="E122" si="66">E123+E124+E125+E126</f>
        <v>0</v>
      </c>
      <c r="F122" s="21">
        <f t="shared" ref="F122" si="67">F123+F124+F125+F126</f>
        <v>0</v>
      </c>
      <c r="G122" s="36" t="s">
        <v>31</v>
      </c>
      <c r="H122" s="113" t="s">
        <v>90</v>
      </c>
      <c r="I122" s="113" t="s">
        <v>19</v>
      </c>
      <c r="J122" s="107" t="s">
        <v>20</v>
      </c>
      <c r="K122" s="101" t="s">
        <v>30</v>
      </c>
      <c r="L122" s="118"/>
    </row>
    <row r="123" spans="1:12" ht="14.45" hidden="1" customHeight="1" x14ac:dyDescent="0.25">
      <c r="A123" s="107"/>
      <c r="B123" s="113"/>
      <c r="C123" s="4" t="s">
        <v>15</v>
      </c>
      <c r="D123" s="21">
        <v>0</v>
      </c>
      <c r="E123" s="21">
        <v>0</v>
      </c>
      <c r="F123" s="21">
        <v>0</v>
      </c>
      <c r="G123" s="36" t="s">
        <v>31</v>
      </c>
      <c r="H123" s="113"/>
      <c r="I123" s="113"/>
      <c r="J123" s="107"/>
      <c r="K123" s="101"/>
      <c r="L123" s="119"/>
    </row>
    <row r="124" spans="1:12" ht="14.45" hidden="1" customHeight="1" x14ac:dyDescent="0.25">
      <c r="A124" s="107"/>
      <c r="B124" s="113"/>
      <c r="C124" s="4" t="s">
        <v>16</v>
      </c>
      <c r="D124" s="21">
        <v>0</v>
      </c>
      <c r="E124" s="21">
        <v>0</v>
      </c>
      <c r="F124" s="21">
        <v>0</v>
      </c>
      <c r="G124" s="36" t="s">
        <v>31</v>
      </c>
      <c r="H124" s="113"/>
      <c r="I124" s="113"/>
      <c r="J124" s="107"/>
      <c r="K124" s="101"/>
      <c r="L124" s="119"/>
    </row>
    <row r="125" spans="1:12" ht="14.45" hidden="1" customHeight="1" x14ac:dyDescent="0.25">
      <c r="A125" s="107"/>
      <c r="B125" s="113"/>
      <c r="C125" s="4" t="s">
        <v>17</v>
      </c>
      <c r="D125" s="21">
        <v>0</v>
      </c>
      <c r="E125" s="21">
        <v>0</v>
      </c>
      <c r="F125" s="21">
        <v>0</v>
      </c>
      <c r="G125" s="36" t="s">
        <v>31</v>
      </c>
      <c r="H125" s="113"/>
      <c r="I125" s="113"/>
      <c r="J125" s="107"/>
      <c r="K125" s="101"/>
      <c r="L125" s="119"/>
    </row>
    <row r="126" spans="1:12" ht="14.45" hidden="1" customHeight="1" x14ac:dyDescent="0.25">
      <c r="A126" s="107"/>
      <c r="B126" s="113"/>
      <c r="C126" s="4" t="s">
        <v>18</v>
      </c>
      <c r="D126" s="21">
        <v>0</v>
      </c>
      <c r="E126" s="21">
        <v>0</v>
      </c>
      <c r="F126" s="21">
        <v>0</v>
      </c>
      <c r="G126" s="36" t="s">
        <v>31</v>
      </c>
      <c r="H126" s="113"/>
      <c r="I126" s="113"/>
      <c r="J126" s="107"/>
      <c r="K126" s="101"/>
      <c r="L126" s="120"/>
    </row>
    <row r="127" spans="1:12" ht="12.6" hidden="1" customHeight="1" x14ac:dyDescent="0.25">
      <c r="A127" s="107" t="s">
        <v>85</v>
      </c>
      <c r="B127" s="113" t="s">
        <v>91</v>
      </c>
      <c r="C127" s="4" t="s">
        <v>14</v>
      </c>
      <c r="D127" s="21">
        <f>D128+D129+D130+D131</f>
        <v>0</v>
      </c>
      <c r="E127" s="21">
        <f t="shared" ref="E127" si="68">E128+E129+E130+E131</f>
        <v>0</v>
      </c>
      <c r="F127" s="21">
        <f t="shared" ref="F127" si="69">F128+F129+F130+F131</f>
        <v>0</v>
      </c>
      <c r="G127" s="36" t="s">
        <v>31</v>
      </c>
      <c r="H127" s="113" t="s">
        <v>92</v>
      </c>
      <c r="I127" s="113" t="s">
        <v>19</v>
      </c>
      <c r="J127" s="107" t="s">
        <v>20</v>
      </c>
      <c r="K127" s="101" t="s">
        <v>30</v>
      </c>
      <c r="L127" s="118"/>
    </row>
    <row r="128" spans="1:12" ht="12.6" hidden="1" customHeight="1" x14ac:dyDescent="0.25">
      <c r="A128" s="107"/>
      <c r="B128" s="113"/>
      <c r="C128" s="4" t="s">
        <v>15</v>
      </c>
      <c r="D128" s="21">
        <v>0</v>
      </c>
      <c r="E128" s="21">
        <v>0</v>
      </c>
      <c r="F128" s="21">
        <v>0</v>
      </c>
      <c r="G128" s="36" t="s">
        <v>31</v>
      </c>
      <c r="H128" s="113"/>
      <c r="I128" s="113"/>
      <c r="J128" s="107"/>
      <c r="K128" s="101"/>
      <c r="L128" s="119"/>
    </row>
    <row r="129" spans="1:12" ht="12.6" hidden="1" customHeight="1" x14ac:dyDescent="0.25">
      <c r="A129" s="107"/>
      <c r="B129" s="113"/>
      <c r="C129" s="4" t="s">
        <v>16</v>
      </c>
      <c r="D129" s="21">
        <v>0</v>
      </c>
      <c r="E129" s="21">
        <v>0</v>
      </c>
      <c r="F129" s="21">
        <v>0</v>
      </c>
      <c r="G129" s="36" t="s">
        <v>31</v>
      </c>
      <c r="H129" s="113"/>
      <c r="I129" s="113"/>
      <c r="J129" s="107"/>
      <c r="K129" s="101"/>
      <c r="L129" s="119"/>
    </row>
    <row r="130" spans="1:12" ht="12.6" hidden="1" customHeight="1" x14ac:dyDescent="0.25">
      <c r="A130" s="107"/>
      <c r="B130" s="113"/>
      <c r="C130" s="4" t="s">
        <v>17</v>
      </c>
      <c r="D130" s="21">
        <v>0</v>
      </c>
      <c r="E130" s="21">
        <v>0</v>
      </c>
      <c r="F130" s="21">
        <v>0</v>
      </c>
      <c r="G130" s="36" t="s">
        <v>31</v>
      </c>
      <c r="H130" s="113"/>
      <c r="I130" s="113"/>
      <c r="J130" s="107"/>
      <c r="K130" s="101"/>
      <c r="L130" s="119"/>
    </row>
    <row r="131" spans="1:12" ht="12.6" hidden="1" customHeight="1" x14ac:dyDescent="0.25">
      <c r="A131" s="107"/>
      <c r="B131" s="113"/>
      <c r="C131" s="4" t="s">
        <v>18</v>
      </c>
      <c r="D131" s="21">
        <v>0</v>
      </c>
      <c r="E131" s="21">
        <v>0</v>
      </c>
      <c r="F131" s="21">
        <v>0</v>
      </c>
      <c r="G131" s="36" t="s">
        <v>31</v>
      </c>
      <c r="H131" s="113"/>
      <c r="I131" s="113"/>
      <c r="J131" s="107"/>
      <c r="K131" s="101"/>
      <c r="L131" s="120"/>
    </row>
    <row r="132" spans="1:12" s="20" customFormat="1" ht="12.6" hidden="1" customHeight="1" x14ac:dyDescent="0.25">
      <c r="A132" s="124" t="s">
        <v>93</v>
      </c>
      <c r="B132" s="125" t="s">
        <v>94</v>
      </c>
      <c r="C132" s="19" t="s">
        <v>14</v>
      </c>
      <c r="D132" s="22">
        <f>D133+D134+D135+D136</f>
        <v>12985543</v>
      </c>
      <c r="E132" s="22">
        <f t="shared" ref="E132:F132" si="70">E133+E134+E135+E136</f>
        <v>12855265</v>
      </c>
      <c r="F132" s="22">
        <f t="shared" si="70"/>
        <v>12855265</v>
      </c>
      <c r="G132" s="35">
        <f t="shared" ref="G132:G133" si="71">F132/D132</f>
        <v>0.9899674584266519</v>
      </c>
      <c r="H132" s="126" t="s">
        <v>95</v>
      </c>
      <c r="I132" s="127"/>
      <c r="J132" s="128"/>
      <c r="K132" s="135" t="s">
        <v>30</v>
      </c>
      <c r="L132" s="137" t="s">
        <v>31</v>
      </c>
    </row>
    <row r="133" spans="1:12" s="20" customFormat="1" ht="12.6" hidden="1" customHeight="1" x14ac:dyDescent="0.25">
      <c r="A133" s="124"/>
      <c r="B133" s="125"/>
      <c r="C133" s="19" t="s">
        <v>15</v>
      </c>
      <c r="D133" s="22">
        <f>D138+D143+D148</f>
        <v>12985543</v>
      </c>
      <c r="E133" s="22">
        <f t="shared" ref="E133:F133" si="72">E138+E143+E148</f>
        <v>12855265</v>
      </c>
      <c r="F133" s="22">
        <f t="shared" si="72"/>
        <v>12855265</v>
      </c>
      <c r="G133" s="35">
        <f t="shared" si="71"/>
        <v>0.9899674584266519</v>
      </c>
      <c r="H133" s="129"/>
      <c r="I133" s="130"/>
      <c r="J133" s="131"/>
      <c r="K133" s="136"/>
      <c r="L133" s="138"/>
    </row>
    <row r="134" spans="1:12" s="20" customFormat="1" ht="12.6" hidden="1" customHeight="1" x14ac:dyDescent="0.25">
      <c r="A134" s="124"/>
      <c r="B134" s="125"/>
      <c r="C134" s="19" t="s">
        <v>16</v>
      </c>
      <c r="D134" s="22">
        <f t="shared" ref="D134:F136" si="73">D139+D144+D149</f>
        <v>0</v>
      </c>
      <c r="E134" s="22">
        <f t="shared" si="73"/>
        <v>0</v>
      </c>
      <c r="F134" s="22">
        <f t="shared" si="73"/>
        <v>0</v>
      </c>
      <c r="G134" s="41" t="s">
        <v>31</v>
      </c>
      <c r="H134" s="129"/>
      <c r="I134" s="130"/>
      <c r="J134" s="131"/>
      <c r="K134" s="136"/>
      <c r="L134" s="138"/>
    </row>
    <row r="135" spans="1:12" s="20" customFormat="1" ht="12.6" hidden="1" customHeight="1" x14ac:dyDescent="0.25">
      <c r="A135" s="124"/>
      <c r="B135" s="125"/>
      <c r="C135" s="19" t="s">
        <v>17</v>
      </c>
      <c r="D135" s="22">
        <f t="shared" si="73"/>
        <v>0</v>
      </c>
      <c r="E135" s="22">
        <f t="shared" si="73"/>
        <v>0</v>
      </c>
      <c r="F135" s="22">
        <f t="shared" si="73"/>
        <v>0</v>
      </c>
      <c r="G135" s="41" t="s">
        <v>31</v>
      </c>
      <c r="H135" s="129"/>
      <c r="I135" s="130"/>
      <c r="J135" s="131"/>
      <c r="K135" s="136"/>
      <c r="L135" s="138"/>
    </row>
    <row r="136" spans="1:12" s="20" customFormat="1" ht="12.6" hidden="1" customHeight="1" x14ac:dyDescent="0.25">
      <c r="A136" s="124"/>
      <c r="B136" s="125"/>
      <c r="C136" s="19" t="s">
        <v>18</v>
      </c>
      <c r="D136" s="22">
        <f t="shared" si="73"/>
        <v>0</v>
      </c>
      <c r="E136" s="22">
        <f t="shared" si="73"/>
        <v>0</v>
      </c>
      <c r="F136" s="22">
        <f t="shared" si="73"/>
        <v>0</v>
      </c>
      <c r="G136" s="41" t="s">
        <v>31</v>
      </c>
      <c r="H136" s="132"/>
      <c r="I136" s="133"/>
      <c r="J136" s="134"/>
      <c r="K136" s="136"/>
      <c r="L136" s="139"/>
    </row>
    <row r="137" spans="1:12" s="20" customFormat="1" ht="12.6" hidden="1" customHeight="1" x14ac:dyDescent="0.25">
      <c r="A137" s="107" t="s">
        <v>96</v>
      </c>
      <c r="B137" s="113" t="s">
        <v>99</v>
      </c>
      <c r="C137" s="4" t="s">
        <v>14</v>
      </c>
      <c r="D137" s="21">
        <f>D138+D139+D140+D141</f>
        <v>7000000</v>
      </c>
      <c r="E137" s="21">
        <f t="shared" ref="E137" si="74">E138+E139+E140+E141</f>
        <v>7000000</v>
      </c>
      <c r="F137" s="21">
        <f t="shared" ref="F137" si="75">F138+F139+F140+F141</f>
        <v>7000000</v>
      </c>
      <c r="G137" s="35">
        <f t="shared" ref="G137:G138" si="76">F137/D137</f>
        <v>1</v>
      </c>
      <c r="H137" s="113" t="s">
        <v>100</v>
      </c>
      <c r="I137" s="113" t="s">
        <v>19</v>
      </c>
      <c r="J137" s="107" t="s">
        <v>20</v>
      </c>
      <c r="K137" s="101" t="s">
        <v>30</v>
      </c>
      <c r="L137" s="118"/>
    </row>
    <row r="138" spans="1:12" s="20" customFormat="1" ht="12.6" hidden="1" customHeight="1" x14ac:dyDescent="0.25">
      <c r="A138" s="107"/>
      <c r="B138" s="113"/>
      <c r="C138" s="4" t="s">
        <v>15</v>
      </c>
      <c r="D138" s="21">
        <v>7000000</v>
      </c>
      <c r="E138" s="21">
        <v>7000000</v>
      </c>
      <c r="F138" s="21">
        <v>7000000</v>
      </c>
      <c r="G138" s="35">
        <f t="shared" si="76"/>
        <v>1</v>
      </c>
      <c r="H138" s="113"/>
      <c r="I138" s="113"/>
      <c r="J138" s="107"/>
      <c r="K138" s="101"/>
      <c r="L138" s="119"/>
    </row>
    <row r="139" spans="1:12" s="20" customFormat="1" ht="12.6" hidden="1" customHeight="1" x14ac:dyDescent="0.25">
      <c r="A139" s="107"/>
      <c r="B139" s="113"/>
      <c r="C139" s="4" t="s">
        <v>16</v>
      </c>
      <c r="D139" s="21">
        <v>0</v>
      </c>
      <c r="E139" s="21">
        <v>0</v>
      </c>
      <c r="F139" s="21">
        <v>0</v>
      </c>
      <c r="G139" s="36" t="s">
        <v>31</v>
      </c>
      <c r="H139" s="113"/>
      <c r="I139" s="113"/>
      <c r="J139" s="107"/>
      <c r="K139" s="101"/>
      <c r="L139" s="119"/>
    </row>
    <row r="140" spans="1:12" s="20" customFormat="1" ht="12.6" hidden="1" customHeight="1" x14ac:dyDescent="0.25">
      <c r="A140" s="107"/>
      <c r="B140" s="113"/>
      <c r="C140" s="4" t="s">
        <v>17</v>
      </c>
      <c r="D140" s="21">
        <v>0</v>
      </c>
      <c r="E140" s="21">
        <v>0</v>
      </c>
      <c r="F140" s="21">
        <v>0</v>
      </c>
      <c r="G140" s="36" t="s">
        <v>31</v>
      </c>
      <c r="H140" s="113"/>
      <c r="I140" s="113"/>
      <c r="J140" s="107"/>
      <c r="K140" s="101"/>
      <c r="L140" s="119"/>
    </row>
    <row r="141" spans="1:12" s="20" customFormat="1" ht="12.6" hidden="1" customHeight="1" x14ac:dyDescent="0.25">
      <c r="A141" s="107"/>
      <c r="B141" s="113"/>
      <c r="C141" s="4" t="s">
        <v>18</v>
      </c>
      <c r="D141" s="21">
        <v>0</v>
      </c>
      <c r="E141" s="21">
        <v>0</v>
      </c>
      <c r="F141" s="21">
        <v>0</v>
      </c>
      <c r="G141" s="36" t="s">
        <v>31</v>
      </c>
      <c r="H141" s="113"/>
      <c r="I141" s="113"/>
      <c r="J141" s="107"/>
      <c r="K141" s="101"/>
      <c r="L141" s="120"/>
    </row>
    <row r="142" spans="1:12" s="20" customFormat="1" ht="12.6" hidden="1" customHeight="1" x14ac:dyDescent="0.25">
      <c r="A142" s="107" t="s">
        <v>97</v>
      </c>
      <c r="B142" s="113" t="s">
        <v>101</v>
      </c>
      <c r="C142" s="4" t="s">
        <v>14</v>
      </c>
      <c r="D142" s="21">
        <f>D143+D144+D145+D146</f>
        <v>3985543</v>
      </c>
      <c r="E142" s="21">
        <f t="shared" ref="E142" si="77">E143+E144+E145+E146</f>
        <v>3855265</v>
      </c>
      <c r="F142" s="21">
        <f t="shared" ref="F142" si="78">F143+F144+F145+F146</f>
        <v>3855265</v>
      </c>
      <c r="G142" s="35">
        <f t="shared" ref="G142:G143" si="79">F142/D142</f>
        <v>0.96731235869240406</v>
      </c>
      <c r="H142" s="113" t="s">
        <v>102</v>
      </c>
      <c r="I142" s="113" t="s">
        <v>19</v>
      </c>
      <c r="J142" s="107" t="s">
        <v>20</v>
      </c>
      <c r="K142" s="101" t="s">
        <v>30</v>
      </c>
      <c r="L142" s="118"/>
    </row>
    <row r="143" spans="1:12" s="20" customFormat="1" ht="12.6" hidden="1" customHeight="1" x14ac:dyDescent="0.25">
      <c r="A143" s="107"/>
      <c r="B143" s="113"/>
      <c r="C143" s="4" t="s">
        <v>15</v>
      </c>
      <c r="D143" s="21">
        <v>3985543</v>
      </c>
      <c r="E143" s="21">
        <v>3855265</v>
      </c>
      <c r="F143" s="21">
        <v>3855265</v>
      </c>
      <c r="G143" s="35">
        <f t="shared" si="79"/>
        <v>0.96731235869240406</v>
      </c>
      <c r="H143" s="113"/>
      <c r="I143" s="113"/>
      <c r="J143" s="107"/>
      <c r="K143" s="101"/>
      <c r="L143" s="119"/>
    </row>
    <row r="144" spans="1:12" s="20" customFormat="1" ht="12.6" hidden="1" customHeight="1" x14ac:dyDescent="0.25">
      <c r="A144" s="107"/>
      <c r="B144" s="113"/>
      <c r="C144" s="4" t="s">
        <v>16</v>
      </c>
      <c r="D144" s="21">
        <v>0</v>
      </c>
      <c r="E144" s="21">
        <v>0</v>
      </c>
      <c r="F144" s="21">
        <v>0</v>
      </c>
      <c r="G144" s="36" t="s">
        <v>31</v>
      </c>
      <c r="H144" s="113"/>
      <c r="I144" s="113"/>
      <c r="J144" s="107"/>
      <c r="K144" s="101"/>
      <c r="L144" s="119"/>
    </row>
    <row r="145" spans="1:12" s="20" customFormat="1" ht="12.6" hidden="1" customHeight="1" x14ac:dyDescent="0.25">
      <c r="A145" s="107"/>
      <c r="B145" s="113"/>
      <c r="C145" s="4" t="s">
        <v>17</v>
      </c>
      <c r="D145" s="21">
        <v>0</v>
      </c>
      <c r="E145" s="21">
        <v>0</v>
      </c>
      <c r="F145" s="21">
        <v>0</v>
      </c>
      <c r="G145" s="36" t="s">
        <v>31</v>
      </c>
      <c r="H145" s="113"/>
      <c r="I145" s="113"/>
      <c r="J145" s="107"/>
      <c r="K145" s="101"/>
      <c r="L145" s="119"/>
    </row>
    <row r="146" spans="1:12" s="20" customFormat="1" ht="12.6" hidden="1" customHeight="1" x14ac:dyDescent="0.25">
      <c r="A146" s="107"/>
      <c r="B146" s="113"/>
      <c r="C146" s="4" t="s">
        <v>18</v>
      </c>
      <c r="D146" s="21">
        <v>0</v>
      </c>
      <c r="E146" s="21">
        <v>0</v>
      </c>
      <c r="F146" s="21">
        <v>0</v>
      </c>
      <c r="G146" s="36" t="s">
        <v>31</v>
      </c>
      <c r="H146" s="113"/>
      <c r="I146" s="113"/>
      <c r="J146" s="107"/>
      <c r="K146" s="101"/>
      <c r="L146" s="120"/>
    </row>
    <row r="147" spans="1:12" s="20" customFormat="1" ht="12.6" hidden="1" customHeight="1" x14ac:dyDescent="0.25">
      <c r="A147" s="107" t="s">
        <v>98</v>
      </c>
      <c r="B147" s="113" t="s">
        <v>103</v>
      </c>
      <c r="C147" s="4" t="s">
        <v>14</v>
      </c>
      <c r="D147" s="21">
        <f>D148+D149+D150+D151</f>
        <v>2000000</v>
      </c>
      <c r="E147" s="21">
        <f t="shared" ref="E147" si="80">E148+E149+E150+E151</f>
        <v>2000000</v>
      </c>
      <c r="F147" s="21">
        <f t="shared" ref="F147" si="81">F148+F149+F150+F151</f>
        <v>2000000</v>
      </c>
      <c r="G147" s="35">
        <f t="shared" ref="G147:G148" si="82">F147/D147</f>
        <v>1</v>
      </c>
      <c r="H147" s="113" t="s">
        <v>104</v>
      </c>
      <c r="I147" s="113" t="s">
        <v>19</v>
      </c>
      <c r="J147" s="107" t="s">
        <v>20</v>
      </c>
      <c r="K147" s="101" t="s">
        <v>30</v>
      </c>
      <c r="L147" s="118"/>
    </row>
    <row r="148" spans="1:12" s="20" customFormat="1" ht="12.6" hidden="1" customHeight="1" x14ac:dyDescent="0.25">
      <c r="A148" s="107"/>
      <c r="B148" s="113"/>
      <c r="C148" s="4" t="s">
        <v>15</v>
      </c>
      <c r="D148" s="21">
        <v>2000000</v>
      </c>
      <c r="E148" s="21">
        <v>2000000</v>
      </c>
      <c r="F148" s="21">
        <v>2000000</v>
      </c>
      <c r="G148" s="35">
        <f t="shared" si="82"/>
        <v>1</v>
      </c>
      <c r="H148" s="113"/>
      <c r="I148" s="113"/>
      <c r="J148" s="107"/>
      <c r="K148" s="101"/>
      <c r="L148" s="119"/>
    </row>
    <row r="149" spans="1:12" s="20" customFormat="1" ht="12.6" hidden="1" customHeight="1" x14ac:dyDescent="0.25">
      <c r="A149" s="107"/>
      <c r="B149" s="113"/>
      <c r="C149" s="4" t="s">
        <v>16</v>
      </c>
      <c r="D149" s="21">
        <v>0</v>
      </c>
      <c r="E149" s="21">
        <v>0</v>
      </c>
      <c r="F149" s="21">
        <v>0</v>
      </c>
      <c r="G149" s="36" t="s">
        <v>31</v>
      </c>
      <c r="H149" s="113"/>
      <c r="I149" s="113"/>
      <c r="J149" s="107"/>
      <c r="K149" s="101"/>
      <c r="L149" s="119"/>
    </row>
    <row r="150" spans="1:12" s="20" customFormat="1" ht="12.6" hidden="1" customHeight="1" x14ac:dyDescent="0.25">
      <c r="A150" s="107"/>
      <c r="B150" s="113"/>
      <c r="C150" s="4" t="s">
        <v>17</v>
      </c>
      <c r="D150" s="21">
        <v>0</v>
      </c>
      <c r="E150" s="21">
        <v>0</v>
      </c>
      <c r="F150" s="21">
        <v>0</v>
      </c>
      <c r="G150" s="36" t="s">
        <v>31</v>
      </c>
      <c r="H150" s="113"/>
      <c r="I150" s="113"/>
      <c r="J150" s="107"/>
      <c r="K150" s="101"/>
      <c r="L150" s="119"/>
    </row>
    <row r="151" spans="1:12" s="20" customFormat="1" ht="12.6" hidden="1" customHeight="1" x14ac:dyDescent="0.25">
      <c r="A151" s="107"/>
      <c r="B151" s="113"/>
      <c r="C151" s="4" t="s">
        <v>18</v>
      </c>
      <c r="D151" s="21">
        <v>0</v>
      </c>
      <c r="E151" s="21">
        <v>0</v>
      </c>
      <c r="F151" s="21">
        <v>0</v>
      </c>
      <c r="G151" s="36" t="s">
        <v>31</v>
      </c>
      <c r="H151" s="113"/>
      <c r="I151" s="113"/>
      <c r="J151" s="107"/>
      <c r="K151" s="101"/>
      <c r="L151" s="120"/>
    </row>
    <row r="152" spans="1:12" ht="12" customHeight="1" x14ac:dyDescent="0.25">
      <c r="A152" s="7"/>
      <c r="B152" s="8"/>
      <c r="C152" s="9"/>
      <c r="D152" s="8"/>
      <c r="E152" s="8"/>
      <c r="F152" s="8"/>
      <c r="G152" s="42"/>
      <c r="H152" s="8"/>
      <c r="I152" s="8"/>
      <c r="J152" s="8"/>
      <c r="K152" s="8"/>
      <c r="L152" s="8"/>
    </row>
    <row r="153" spans="1:12" x14ac:dyDescent="0.25">
      <c r="A153" s="10" t="s">
        <v>21</v>
      </c>
      <c r="B153" s="11"/>
      <c r="C153" s="12"/>
      <c r="D153" s="11"/>
      <c r="E153" s="11"/>
      <c r="F153" s="11"/>
      <c r="G153" s="43"/>
      <c r="H153" s="11"/>
      <c r="I153" s="11"/>
      <c r="J153" s="11"/>
      <c r="K153" s="11"/>
      <c r="L153" s="11"/>
    </row>
    <row r="154" spans="1:12" ht="24" customHeight="1" x14ac:dyDescent="0.25">
      <c r="A154" s="112" t="s">
        <v>22</v>
      </c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</row>
    <row r="155" spans="1:12" ht="15" customHeight="1" x14ac:dyDescent="0.25">
      <c r="A155" s="112" t="s">
        <v>23</v>
      </c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</row>
    <row r="156" spans="1:12" ht="15" customHeight="1" x14ac:dyDescent="0.25">
      <c r="A156" s="112" t="s">
        <v>24</v>
      </c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</row>
    <row r="157" spans="1:12" ht="25.5" customHeight="1" x14ac:dyDescent="0.25">
      <c r="A157" s="112" t="s">
        <v>25</v>
      </c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  <c r="L157" s="112"/>
    </row>
    <row r="162" spans="4:5" x14ac:dyDescent="0.25">
      <c r="D162" s="29"/>
      <c r="E162" s="29"/>
    </row>
    <row r="163" spans="4:5" x14ac:dyDescent="0.25">
      <c r="D163" s="29"/>
      <c r="E163" s="29"/>
    </row>
    <row r="164" spans="4:5" x14ac:dyDescent="0.25">
      <c r="D164" s="29"/>
      <c r="E164" s="29"/>
    </row>
  </sheetData>
  <autoFilter ref="A6:O151"/>
  <mergeCells count="207">
    <mergeCell ref="I127:I131"/>
    <mergeCell ref="J127:J131"/>
    <mergeCell ref="K127:K131"/>
    <mergeCell ref="L127:L131"/>
    <mergeCell ref="K147:K151"/>
    <mergeCell ref="L147:L151"/>
    <mergeCell ref="H137:H141"/>
    <mergeCell ref="I137:I141"/>
    <mergeCell ref="J137:J141"/>
    <mergeCell ref="K137:K141"/>
    <mergeCell ref="L137:L141"/>
    <mergeCell ref="A122:A126"/>
    <mergeCell ref="B122:B126"/>
    <mergeCell ref="A127:A131"/>
    <mergeCell ref="B127:B131"/>
    <mergeCell ref="A132:A136"/>
    <mergeCell ref="B132:B136"/>
    <mergeCell ref="A137:A141"/>
    <mergeCell ref="B137:B141"/>
    <mergeCell ref="L117:L121"/>
    <mergeCell ref="H122:H126"/>
    <mergeCell ref="I122:I126"/>
    <mergeCell ref="J122:J126"/>
    <mergeCell ref="K122:K126"/>
    <mergeCell ref="A117:A121"/>
    <mergeCell ref="B117:B121"/>
    <mergeCell ref="H117:H121"/>
    <mergeCell ref="I117:I121"/>
    <mergeCell ref="J117:J121"/>
    <mergeCell ref="K117:K121"/>
    <mergeCell ref="K132:K136"/>
    <mergeCell ref="L132:L136"/>
    <mergeCell ref="H132:J136"/>
    <mergeCell ref="L122:L126"/>
    <mergeCell ref="H127:H131"/>
    <mergeCell ref="L107:L111"/>
    <mergeCell ref="A112:A116"/>
    <mergeCell ref="B112:B116"/>
    <mergeCell ref="H112:J116"/>
    <mergeCell ref="K112:K116"/>
    <mergeCell ref="L112:L116"/>
    <mergeCell ref="A107:A111"/>
    <mergeCell ref="B107:B111"/>
    <mergeCell ref="H107:H111"/>
    <mergeCell ref="I107:I111"/>
    <mergeCell ref="J107:J111"/>
    <mergeCell ref="K107:K111"/>
    <mergeCell ref="A102:A106"/>
    <mergeCell ref="B102:B106"/>
    <mergeCell ref="K102:K106"/>
    <mergeCell ref="L102:L106"/>
    <mergeCell ref="H102:H106"/>
    <mergeCell ref="I102:I106"/>
    <mergeCell ref="J102:J106"/>
    <mergeCell ref="L92:L96"/>
    <mergeCell ref="A97:A101"/>
    <mergeCell ref="B97:B101"/>
    <mergeCell ref="H97:H101"/>
    <mergeCell ref="I97:I101"/>
    <mergeCell ref="J97:J101"/>
    <mergeCell ref="K97:K101"/>
    <mergeCell ref="L97:L101"/>
    <mergeCell ref="A92:A96"/>
    <mergeCell ref="B92:B96"/>
    <mergeCell ref="H92:H96"/>
    <mergeCell ref="I92:I96"/>
    <mergeCell ref="J92:J96"/>
    <mergeCell ref="K92:K96"/>
    <mergeCell ref="L82:L86"/>
    <mergeCell ref="A87:A91"/>
    <mergeCell ref="B87:B91"/>
    <mergeCell ref="H87:H91"/>
    <mergeCell ref="I87:I91"/>
    <mergeCell ref="J87:J91"/>
    <mergeCell ref="K87:K91"/>
    <mergeCell ref="L87:L91"/>
    <mergeCell ref="A82:A86"/>
    <mergeCell ref="B82:B86"/>
    <mergeCell ref="H82:H86"/>
    <mergeCell ref="I82:I86"/>
    <mergeCell ref="J82:J86"/>
    <mergeCell ref="K82:K86"/>
    <mergeCell ref="H77:H81"/>
    <mergeCell ref="I77:I81"/>
    <mergeCell ref="J77:J81"/>
    <mergeCell ref="K77:K81"/>
    <mergeCell ref="L77:L81"/>
    <mergeCell ref="A72:A76"/>
    <mergeCell ref="B72:B76"/>
    <mergeCell ref="H72:J76"/>
    <mergeCell ref="A77:A81"/>
    <mergeCell ref="B77:B81"/>
    <mergeCell ref="L67:L71"/>
    <mergeCell ref="K72:K76"/>
    <mergeCell ref="L72:L76"/>
    <mergeCell ref="B67:B71"/>
    <mergeCell ref="A67:A71"/>
    <mergeCell ref="H67:H71"/>
    <mergeCell ref="I67:I71"/>
    <mergeCell ref="J67:J71"/>
    <mergeCell ref="K67:K71"/>
    <mergeCell ref="L57:L61"/>
    <mergeCell ref="A62:A66"/>
    <mergeCell ref="B62:B66"/>
    <mergeCell ref="H62:H66"/>
    <mergeCell ref="I62:I66"/>
    <mergeCell ref="J62:J66"/>
    <mergeCell ref="K62:K66"/>
    <mergeCell ref="L62:L66"/>
    <mergeCell ref="A57:A61"/>
    <mergeCell ref="B57:B61"/>
    <mergeCell ref="H57:H61"/>
    <mergeCell ref="I57:I61"/>
    <mergeCell ref="J57:J61"/>
    <mergeCell ref="K57:K61"/>
    <mergeCell ref="L47:L51"/>
    <mergeCell ref="A52:A56"/>
    <mergeCell ref="B52:B56"/>
    <mergeCell ref="H52:H56"/>
    <mergeCell ref="I52:I56"/>
    <mergeCell ref="J52:J56"/>
    <mergeCell ref="K52:K56"/>
    <mergeCell ref="L52:L56"/>
    <mergeCell ref="A47:A51"/>
    <mergeCell ref="B47:B51"/>
    <mergeCell ref="H47:H51"/>
    <mergeCell ref="I47:I51"/>
    <mergeCell ref="J47:J51"/>
    <mergeCell ref="K47:K51"/>
    <mergeCell ref="H42:H46"/>
    <mergeCell ref="I42:I46"/>
    <mergeCell ref="J42:J46"/>
    <mergeCell ref="K42:K46"/>
    <mergeCell ref="L42:L46"/>
    <mergeCell ref="A37:A41"/>
    <mergeCell ref="B37:B41"/>
    <mergeCell ref="H37:H41"/>
    <mergeCell ref="I37:I41"/>
    <mergeCell ref="J37:J41"/>
    <mergeCell ref="K37:K41"/>
    <mergeCell ref="A22:A26"/>
    <mergeCell ref="B22:B26"/>
    <mergeCell ref="H22:H26"/>
    <mergeCell ref="I22:I26"/>
    <mergeCell ref="J22:J26"/>
    <mergeCell ref="K22:K26"/>
    <mergeCell ref="L22:L26"/>
    <mergeCell ref="L142:L146"/>
    <mergeCell ref="A154:L154"/>
    <mergeCell ref="L27:L31"/>
    <mergeCell ref="A32:A36"/>
    <mergeCell ref="B32:B36"/>
    <mergeCell ref="H32:J36"/>
    <mergeCell ref="K32:K36"/>
    <mergeCell ref="L32:L36"/>
    <mergeCell ref="A27:A31"/>
    <mergeCell ref="B27:B31"/>
    <mergeCell ref="H27:H31"/>
    <mergeCell ref="I27:I31"/>
    <mergeCell ref="J27:J31"/>
    <mergeCell ref="K27:K31"/>
    <mergeCell ref="L37:L41"/>
    <mergeCell ref="A42:A46"/>
    <mergeCell ref="B42:B46"/>
    <mergeCell ref="A155:L155"/>
    <mergeCell ref="A156:L156"/>
    <mergeCell ref="A157:L157"/>
    <mergeCell ref="A142:A146"/>
    <mergeCell ref="B142:B146"/>
    <mergeCell ref="H142:H146"/>
    <mergeCell ref="I142:I146"/>
    <mergeCell ref="J142:J146"/>
    <mergeCell ref="K142:K146"/>
    <mergeCell ref="A147:A151"/>
    <mergeCell ref="B147:B151"/>
    <mergeCell ref="H147:H151"/>
    <mergeCell ref="I147:I151"/>
    <mergeCell ref="J147:J151"/>
    <mergeCell ref="L17:L21"/>
    <mergeCell ref="A17:A21"/>
    <mergeCell ref="B17:B21"/>
    <mergeCell ref="H17:H21"/>
    <mergeCell ref="I17:I21"/>
    <mergeCell ref="J17:J21"/>
    <mergeCell ref="K17:K21"/>
    <mergeCell ref="A12:A16"/>
    <mergeCell ref="B12:B16"/>
    <mergeCell ref="H12:H16"/>
    <mergeCell ref="I12:I16"/>
    <mergeCell ref="J12:J16"/>
    <mergeCell ref="K12:K16"/>
    <mergeCell ref="L12:L16"/>
    <mergeCell ref="A7:A11"/>
    <mergeCell ref="B7:B11"/>
    <mergeCell ref="H7:H11"/>
    <mergeCell ref="I7:I11"/>
    <mergeCell ref="J7:J11"/>
    <mergeCell ref="K7:K11"/>
    <mergeCell ref="A3:L3"/>
    <mergeCell ref="A5:A6"/>
    <mergeCell ref="B5:B6"/>
    <mergeCell ref="C5:F5"/>
    <mergeCell ref="G5:G6"/>
    <mergeCell ref="H5:J5"/>
    <mergeCell ref="K5:K6"/>
    <mergeCell ref="L5:L6"/>
    <mergeCell ref="L7:L11"/>
  </mergeCells>
  <pageMargins left="0.59055118110236227" right="0.15748031496062992" top="0.31496062992125984" bottom="0.31496062992125984" header="0.23622047244094491" footer="0.19685039370078741"/>
  <pageSetup paperSize="9" scale="67" fitToWidth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45"/>
  <sheetViews>
    <sheetView view="pageBreakPreview" topLeftCell="A32" zoomScale="95" zoomScaleNormal="100" zoomScaleSheetLayoutView="95" workbookViewId="0">
      <selection activeCell="I35" sqref="I35"/>
    </sheetView>
  </sheetViews>
  <sheetFormatPr defaultColWidth="9.140625" defaultRowHeight="15.75" x14ac:dyDescent="0.25"/>
  <cols>
    <col min="1" max="1" width="6.42578125" style="51" customWidth="1"/>
    <col min="2" max="2" width="38.85546875" style="47" customWidth="1"/>
    <col min="3" max="4" width="11.5703125" style="47" customWidth="1"/>
    <col min="5" max="5" width="19.42578125" style="67" customWidth="1"/>
    <col min="6" max="7" width="10.140625" style="67" customWidth="1"/>
    <col min="8" max="9" width="13.42578125" style="47" customWidth="1"/>
    <col min="10" max="10" width="19" style="47" customWidth="1"/>
    <col min="11" max="11" width="24" style="47" customWidth="1"/>
    <col min="12" max="256" width="9.140625" style="47"/>
    <col min="257" max="257" width="6.42578125" style="47" customWidth="1"/>
    <col min="258" max="258" width="38.85546875" style="47" customWidth="1"/>
    <col min="259" max="260" width="11.5703125" style="47" customWidth="1"/>
    <col min="261" max="261" width="19.42578125" style="47" customWidth="1"/>
    <col min="262" max="263" width="10.140625" style="47" customWidth="1"/>
    <col min="264" max="265" width="13.42578125" style="47" customWidth="1"/>
    <col min="266" max="266" width="19" style="47" customWidth="1"/>
    <col min="267" max="267" width="24" style="47" customWidth="1"/>
    <col min="268" max="512" width="9.140625" style="47"/>
    <col min="513" max="513" width="6.42578125" style="47" customWidth="1"/>
    <col min="514" max="514" width="38.85546875" style="47" customWidth="1"/>
    <col min="515" max="516" width="11.5703125" style="47" customWidth="1"/>
    <col min="517" max="517" width="19.42578125" style="47" customWidth="1"/>
    <col min="518" max="519" width="10.140625" style="47" customWidth="1"/>
    <col min="520" max="521" width="13.42578125" style="47" customWidth="1"/>
    <col min="522" max="522" width="19" style="47" customWidth="1"/>
    <col min="523" max="523" width="24" style="47" customWidth="1"/>
    <col min="524" max="768" width="9.140625" style="47"/>
    <col min="769" max="769" width="6.42578125" style="47" customWidth="1"/>
    <col min="770" max="770" width="38.85546875" style="47" customWidth="1"/>
    <col min="771" max="772" width="11.5703125" style="47" customWidth="1"/>
    <col min="773" max="773" width="19.42578125" style="47" customWidth="1"/>
    <col min="774" max="775" width="10.140625" style="47" customWidth="1"/>
    <col min="776" max="777" width="13.42578125" style="47" customWidth="1"/>
    <col min="778" max="778" width="19" style="47" customWidth="1"/>
    <col min="779" max="779" width="24" style="47" customWidth="1"/>
    <col min="780" max="1024" width="9.140625" style="47"/>
    <col min="1025" max="1025" width="6.42578125" style="47" customWidth="1"/>
    <col min="1026" max="1026" width="38.85546875" style="47" customWidth="1"/>
    <col min="1027" max="1028" width="11.5703125" style="47" customWidth="1"/>
    <col min="1029" max="1029" width="19.42578125" style="47" customWidth="1"/>
    <col min="1030" max="1031" width="10.140625" style="47" customWidth="1"/>
    <col min="1032" max="1033" width="13.42578125" style="47" customWidth="1"/>
    <col min="1034" max="1034" width="19" style="47" customWidth="1"/>
    <col min="1035" max="1035" width="24" style="47" customWidth="1"/>
    <col min="1036" max="1280" width="9.140625" style="47"/>
    <col min="1281" max="1281" width="6.42578125" style="47" customWidth="1"/>
    <col min="1282" max="1282" width="38.85546875" style="47" customWidth="1"/>
    <col min="1283" max="1284" width="11.5703125" style="47" customWidth="1"/>
    <col min="1285" max="1285" width="19.42578125" style="47" customWidth="1"/>
    <col min="1286" max="1287" width="10.140625" style="47" customWidth="1"/>
    <col min="1288" max="1289" width="13.42578125" style="47" customWidth="1"/>
    <col min="1290" max="1290" width="19" style="47" customWidth="1"/>
    <col min="1291" max="1291" width="24" style="47" customWidth="1"/>
    <col min="1292" max="1536" width="9.140625" style="47"/>
    <col min="1537" max="1537" width="6.42578125" style="47" customWidth="1"/>
    <col min="1538" max="1538" width="38.85546875" style="47" customWidth="1"/>
    <col min="1539" max="1540" width="11.5703125" style="47" customWidth="1"/>
    <col min="1541" max="1541" width="19.42578125" style="47" customWidth="1"/>
    <col min="1542" max="1543" width="10.140625" style="47" customWidth="1"/>
    <col min="1544" max="1545" width="13.42578125" style="47" customWidth="1"/>
    <col min="1546" max="1546" width="19" style="47" customWidth="1"/>
    <col min="1547" max="1547" width="24" style="47" customWidth="1"/>
    <col min="1548" max="1792" width="9.140625" style="47"/>
    <col min="1793" max="1793" width="6.42578125" style="47" customWidth="1"/>
    <col min="1794" max="1794" width="38.85546875" style="47" customWidth="1"/>
    <col min="1795" max="1796" width="11.5703125" style="47" customWidth="1"/>
    <col min="1797" max="1797" width="19.42578125" style="47" customWidth="1"/>
    <col min="1798" max="1799" width="10.140625" style="47" customWidth="1"/>
    <col min="1800" max="1801" width="13.42578125" style="47" customWidth="1"/>
    <col min="1802" max="1802" width="19" style="47" customWidth="1"/>
    <col min="1803" max="1803" width="24" style="47" customWidth="1"/>
    <col min="1804" max="2048" width="9.140625" style="47"/>
    <col min="2049" max="2049" width="6.42578125" style="47" customWidth="1"/>
    <col min="2050" max="2050" width="38.85546875" style="47" customWidth="1"/>
    <col min="2051" max="2052" width="11.5703125" style="47" customWidth="1"/>
    <col min="2053" max="2053" width="19.42578125" style="47" customWidth="1"/>
    <col min="2054" max="2055" width="10.140625" style="47" customWidth="1"/>
    <col min="2056" max="2057" width="13.42578125" style="47" customWidth="1"/>
    <col min="2058" max="2058" width="19" style="47" customWidth="1"/>
    <col min="2059" max="2059" width="24" style="47" customWidth="1"/>
    <col min="2060" max="2304" width="9.140625" style="47"/>
    <col min="2305" max="2305" width="6.42578125" style="47" customWidth="1"/>
    <col min="2306" max="2306" width="38.85546875" style="47" customWidth="1"/>
    <col min="2307" max="2308" width="11.5703125" style="47" customWidth="1"/>
    <col min="2309" max="2309" width="19.42578125" style="47" customWidth="1"/>
    <col min="2310" max="2311" width="10.140625" style="47" customWidth="1"/>
    <col min="2312" max="2313" width="13.42578125" style="47" customWidth="1"/>
    <col min="2314" max="2314" width="19" style="47" customWidth="1"/>
    <col min="2315" max="2315" width="24" style="47" customWidth="1"/>
    <col min="2316" max="2560" width="9.140625" style="47"/>
    <col min="2561" max="2561" width="6.42578125" style="47" customWidth="1"/>
    <col min="2562" max="2562" width="38.85546875" style="47" customWidth="1"/>
    <col min="2563" max="2564" width="11.5703125" style="47" customWidth="1"/>
    <col min="2565" max="2565" width="19.42578125" style="47" customWidth="1"/>
    <col min="2566" max="2567" width="10.140625" style="47" customWidth="1"/>
    <col min="2568" max="2569" width="13.42578125" style="47" customWidth="1"/>
    <col min="2570" max="2570" width="19" style="47" customWidth="1"/>
    <col min="2571" max="2571" width="24" style="47" customWidth="1"/>
    <col min="2572" max="2816" width="9.140625" style="47"/>
    <col min="2817" max="2817" width="6.42578125" style="47" customWidth="1"/>
    <col min="2818" max="2818" width="38.85546875" style="47" customWidth="1"/>
    <col min="2819" max="2820" width="11.5703125" style="47" customWidth="1"/>
    <col min="2821" max="2821" width="19.42578125" style="47" customWidth="1"/>
    <col min="2822" max="2823" width="10.140625" style="47" customWidth="1"/>
    <col min="2824" max="2825" width="13.42578125" style="47" customWidth="1"/>
    <col min="2826" max="2826" width="19" style="47" customWidth="1"/>
    <col min="2827" max="2827" width="24" style="47" customWidth="1"/>
    <col min="2828" max="3072" width="9.140625" style="47"/>
    <col min="3073" max="3073" width="6.42578125" style="47" customWidth="1"/>
    <col min="3074" max="3074" width="38.85546875" style="47" customWidth="1"/>
    <col min="3075" max="3076" width="11.5703125" style="47" customWidth="1"/>
    <col min="3077" max="3077" width="19.42578125" style="47" customWidth="1"/>
    <col min="3078" max="3079" width="10.140625" style="47" customWidth="1"/>
    <col min="3080" max="3081" width="13.42578125" style="47" customWidth="1"/>
    <col min="3082" max="3082" width="19" style="47" customWidth="1"/>
    <col min="3083" max="3083" width="24" style="47" customWidth="1"/>
    <col min="3084" max="3328" width="9.140625" style="47"/>
    <col min="3329" max="3329" width="6.42578125" style="47" customWidth="1"/>
    <col min="3330" max="3330" width="38.85546875" style="47" customWidth="1"/>
    <col min="3331" max="3332" width="11.5703125" style="47" customWidth="1"/>
    <col min="3333" max="3333" width="19.42578125" style="47" customWidth="1"/>
    <col min="3334" max="3335" width="10.140625" style="47" customWidth="1"/>
    <col min="3336" max="3337" width="13.42578125" style="47" customWidth="1"/>
    <col min="3338" max="3338" width="19" style="47" customWidth="1"/>
    <col min="3339" max="3339" width="24" style="47" customWidth="1"/>
    <col min="3340" max="3584" width="9.140625" style="47"/>
    <col min="3585" max="3585" width="6.42578125" style="47" customWidth="1"/>
    <col min="3586" max="3586" width="38.85546875" style="47" customWidth="1"/>
    <col min="3587" max="3588" width="11.5703125" style="47" customWidth="1"/>
    <col min="3589" max="3589" width="19.42578125" style="47" customWidth="1"/>
    <col min="3590" max="3591" width="10.140625" style="47" customWidth="1"/>
    <col min="3592" max="3593" width="13.42578125" style="47" customWidth="1"/>
    <col min="3594" max="3594" width="19" style="47" customWidth="1"/>
    <col min="3595" max="3595" width="24" style="47" customWidth="1"/>
    <col min="3596" max="3840" width="9.140625" style="47"/>
    <col min="3841" max="3841" width="6.42578125" style="47" customWidth="1"/>
    <col min="3842" max="3842" width="38.85546875" style="47" customWidth="1"/>
    <col min="3843" max="3844" width="11.5703125" style="47" customWidth="1"/>
    <col min="3845" max="3845" width="19.42578125" style="47" customWidth="1"/>
    <col min="3846" max="3847" width="10.140625" style="47" customWidth="1"/>
    <col min="3848" max="3849" width="13.42578125" style="47" customWidth="1"/>
    <col min="3850" max="3850" width="19" style="47" customWidth="1"/>
    <col min="3851" max="3851" width="24" style="47" customWidth="1"/>
    <col min="3852" max="4096" width="9.140625" style="47"/>
    <col min="4097" max="4097" width="6.42578125" style="47" customWidth="1"/>
    <col min="4098" max="4098" width="38.85546875" style="47" customWidth="1"/>
    <col min="4099" max="4100" width="11.5703125" style="47" customWidth="1"/>
    <col min="4101" max="4101" width="19.42578125" style="47" customWidth="1"/>
    <col min="4102" max="4103" width="10.140625" style="47" customWidth="1"/>
    <col min="4104" max="4105" width="13.42578125" style="47" customWidth="1"/>
    <col min="4106" max="4106" width="19" style="47" customWidth="1"/>
    <col min="4107" max="4107" width="24" style="47" customWidth="1"/>
    <col min="4108" max="4352" width="9.140625" style="47"/>
    <col min="4353" max="4353" width="6.42578125" style="47" customWidth="1"/>
    <col min="4354" max="4354" width="38.85546875" style="47" customWidth="1"/>
    <col min="4355" max="4356" width="11.5703125" style="47" customWidth="1"/>
    <col min="4357" max="4357" width="19.42578125" style="47" customWidth="1"/>
    <col min="4358" max="4359" width="10.140625" style="47" customWidth="1"/>
    <col min="4360" max="4361" width="13.42578125" style="47" customWidth="1"/>
    <col min="4362" max="4362" width="19" style="47" customWidth="1"/>
    <col min="4363" max="4363" width="24" style="47" customWidth="1"/>
    <col min="4364" max="4608" width="9.140625" style="47"/>
    <col min="4609" max="4609" width="6.42578125" style="47" customWidth="1"/>
    <col min="4610" max="4610" width="38.85546875" style="47" customWidth="1"/>
    <col min="4611" max="4612" width="11.5703125" style="47" customWidth="1"/>
    <col min="4613" max="4613" width="19.42578125" style="47" customWidth="1"/>
    <col min="4614" max="4615" width="10.140625" style="47" customWidth="1"/>
    <col min="4616" max="4617" width="13.42578125" style="47" customWidth="1"/>
    <col min="4618" max="4618" width="19" style="47" customWidth="1"/>
    <col min="4619" max="4619" width="24" style="47" customWidth="1"/>
    <col min="4620" max="4864" width="9.140625" style="47"/>
    <col min="4865" max="4865" width="6.42578125" style="47" customWidth="1"/>
    <col min="4866" max="4866" width="38.85546875" style="47" customWidth="1"/>
    <col min="4867" max="4868" width="11.5703125" style="47" customWidth="1"/>
    <col min="4869" max="4869" width="19.42578125" style="47" customWidth="1"/>
    <col min="4870" max="4871" width="10.140625" style="47" customWidth="1"/>
    <col min="4872" max="4873" width="13.42578125" style="47" customWidth="1"/>
    <col min="4874" max="4874" width="19" style="47" customWidth="1"/>
    <col min="4875" max="4875" width="24" style="47" customWidth="1"/>
    <col min="4876" max="5120" width="9.140625" style="47"/>
    <col min="5121" max="5121" width="6.42578125" style="47" customWidth="1"/>
    <col min="5122" max="5122" width="38.85546875" style="47" customWidth="1"/>
    <col min="5123" max="5124" width="11.5703125" style="47" customWidth="1"/>
    <col min="5125" max="5125" width="19.42578125" style="47" customWidth="1"/>
    <col min="5126" max="5127" width="10.140625" style="47" customWidth="1"/>
    <col min="5128" max="5129" width="13.42578125" style="47" customWidth="1"/>
    <col min="5130" max="5130" width="19" style="47" customWidth="1"/>
    <col min="5131" max="5131" width="24" style="47" customWidth="1"/>
    <col min="5132" max="5376" width="9.140625" style="47"/>
    <col min="5377" max="5377" width="6.42578125" style="47" customWidth="1"/>
    <col min="5378" max="5378" width="38.85546875" style="47" customWidth="1"/>
    <col min="5379" max="5380" width="11.5703125" style="47" customWidth="1"/>
    <col min="5381" max="5381" width="19.42578125" style="47" customWidth="1"/>
    <col min="5382" max="5383" width="10.140625" style="47" customWidth="1"/>
    <col min="5384" max="5385" width="13.42578125" style="47" customWidth="1"/>
    <col min="5386" max="5386" width="19" style="47" customWidth="1"/>
    <col min="5387" max="5387" width="24" style="47" customWidth="1"/>
    <col min="5388" max="5632" width="9.140625" style="47"/>
    <col min="5633" max="5633" width="6.42578125" style="47" customWidth="1"/>
    <col min="5634" max="5634" width="38.85546875" style="47" customWidth="1"/>
    <col min="5635" max="5636" width="11.5703125" style="47" customWidth="1"/>
    <col min="5637" max="5637" width="19.42578125" style="47" customWidth="1"/>
    <col min="5638" max="5639" width="10.140625" style="47" customWidth="1"/>
    <col min="5640" max="5641" width="13.42578125" style="47" customWidth="1"/>
    <col min="5642" max="5642" width="19" style="47" customWidth="1"/>
    <col min="5643" max="5643" width="24" style="47" customWidth="1"/>
    <col min="5644" max="5888" width="9.140625" style="47"/>
    <col min="5889" max="5889" width="6.42578125" style="47" customWidth="1"/>
    <col min="5890" max="5890" width="38.85546875" style="47" customWidth="1"/>
    <col min="5891" max="5892" width="11.5703125" style="47" customWidth="1"/>
    <col min="5893" max="5893" width="19.42578125" style="47" customWidth="1"/>
    <col min="5894" max="5895" width="10.140625" style="47" customWidth="1"/>
    <col min="5896" max="5897" width="13.42578125" style="47" customWidth="1"/>
    <col min="5898" max="5898" width="19" style="47" customWidth="1"/>
    <col min="5899" max="5899" width="24" style="47" customWidth="1"/>
    <col min="5900" max="6144" width="9.140625" style="47"/>
    <col min="6145" max="6145" width="6.42578125" style="47" customWidth="1"/>
    <col min="6146" max="6146" width="38.85546875" style="47" customWidth="1"/>
    <col min="6147" max="6148" width="11.5703125" style="47" customWidth="1"/>
    <col min="6149" max="6149" width="19.42578125" style="47" customWidth="1"/>
    <col min="6150" max="6151" width="10.140625" style="47" customWidth="1"/>
    <col min="6152" max="6153" width="13.42578125" style="47" customWidth="1"/>
    <col min="6154" max="6154" width="19" style="47" customWidth="1"/>
    <col min="6155" max="6155" width="24" style="47" customWidth="1"/>
    <col min="6156" max="6400" width="9.140625" style="47"/>
    <col min="6401" max="6401" width="6.42578125" style="47" customWidth="1"/>
    <col min="6402" max="6402" width="38.85546875" style="47" customWidth="1"/>
    <col min="6403" max="6404" width="11.5703125" style="47" customWidth="1"/>
    <col min="6405" max="6405" width="19.42578125" style="47" customWidth="1"/>
    <col min="6406" max="6407" width="10.140625" style="47" customWidth="1"/>
    <col min="6408" max="6409" width="13.42578125" style="47" customWidth="1"/>
    <col min="6410" max="6410" width="19" style="47" customWidth="1"/>
    <col min="6411" max="6411" width="24" style="47" customWidth="1"/>
    <col min="6412" max="6656" width="9.140625" style="47"/>
    <col min="6657" max="6657" width="6.42578125" style="47" customWidth="1"/>
    <col min="6658" max="6658" width="38.85546875" style="47" customWidth="1"/>
    <col min="6659" max="6660" width="11.5703125" style="47" customWidth="1"/>
    <col min="6661" max="6661" width="19.42578125" style="47" customWidth="1"/>
    <col min="6662" max="6663" width="10.140625" style="47" customWidth="1"/>
    <col min="6664" max="6665" width="13.42578125" style="47" customWidth="1"/>
    <col min="6666" max="6666" width="19" style="47" customWidth="1"/>
    <col min="6667" max="6667" width="24" style="47" customWidth="1"/>
    <col min="6668" max="6912" width="9.140625" style="47"/>
    <col min="6913" max="6913" width="6.42578125" style="47" customWidth="1"/>
    <col min="6914" max="6914" width="38.85546875" style="47" customWidth="1"/>
    <col min="6915" max="6916" width="11.5703125" style="47" customWidth="1"/>
    <col min="6917" max="6917" width="19.42578125" style="47" customWidth="1"/>
    <col min="6918" max="6919" width="10.140625" style="47" customWidth="1"/>
    <col min="6920" max="6921" width="13.42578125" style="47" customWidth="1"/>
    <col min="6922" max="6922" width="19" style="47" customWidth="1"/>
    <col min="6923" max="6923" width="24" style="47" customWidth="1"/>
    <col min="6924" max="7168" width="9.140625" style="47"/>
    <col min="7169" max="7169" width="6.42578125" style="47" customWidth="1"/>
    <col min="7170" max="7170" width="38.85546875" style="47" customWidth="1"/>
    <col min="7171" max="7172" width="11.5703125" style="47" customWidth="1"/>
    <col min="7173" max="7173" width="19.42578125" style="47" customWidth="1"/>
    <col min="7174" max="7175" width="10.140625" style="47" customWidth="1"/>
    <col min="7176" max="7177" width="13.42578125" style="47" customWidth="1"/>
    <col min="7178" max="7178" width="19" style="47" customWidth="1"/>
    <col min="7179" max="7179" width="24" style="47" customWidth="1"/>
    <col min="7180" max="7424" width="9.140625" style="47"/>
    <col min="7425" max="7425" width="6.42578125" style="47" customWidth="1"/>
    <col min="7426" max="7426" width="38.85546875" style="47" customWidth="1"/>
    <col min="7427" max="7428" width="11.5703125" style="47" customWidth="1"/>
    <col min="7429" max="7429" width="19.42578125" style="47" customWidth="1"/>
    <col min="7430" max="7431" width="10.140625" style="47" customWidth="1"/>
    <col min="7432" max="7433" width="13.42578125" style="47" customWidth="1"/>
    <col min="7434" max="7434" width="19" style="47" customWidth="1"/>
    <col min="7435" max="7435" width="24" style="47" customWidth="1"/>
    <col min="7436" max="7680" width="9.140625" style="47"/>
    <col min="7681" max="7681" width="6.42578125" style="47" customWidth="1"/>
    <col min="7682" max="7682" width="38.85546875" style="47" customWidth="1"/>
    <col min="7683" max="7684" width="11.5703125" style="47" customWidth="1"/>
    <col min="7685" max="7685" width="19.42578125" style="47" customWidth="1"/>
    <col min="7686" max="7687" width="10.140625" style="47" customWidth="1"/>
    <col min="7688" max="7689" width="13.42578125" style="47" customWidth="1"/>
    <col min="7690" max="7690" width="19" style="47" customWidth="1"/>
    <col min="7691" max="7691" width="24" style="47" customWidth="1"/>
    <col min="7692" max="7936" width="9.140625" style="47"/>
    <col min="7937" max="7937" width="6.42578125" style="47" customWidth="1"/>
    <col min="7938" max="7938" width="38.85546875" style="47" customWidth="1"/>
    <col min="7939" max="7940" width="11.5703125" style="47" customWidth="1"/>
    <col min="7941" max="7941" width="19.42578125" style="47" customWidth="1"/>
    <col min="7942" max="7943" width="10.140625" style="47" customWidth="1"/>
    <col min="7944" max="7945" width="13.42578125" style="47" customWidth="1"/>
    <col min="7946" max="7946" width="19" style="47" customWidth="1"/>
    <col min="7947" max="7947" width="24" style="47" customWidth="1"/>
    <col min="7948" max="8192" width="9.140625" style="47"/>
    <col min="8193" max="8193" width="6.42578125" style="47" customWidth="1"/>
    <col min="8194" max="8194" width="38.85546875" style="47" customWidth="1"/>
    <col min="8195" max="8196" width="11.5703125" style="47" customWidth="1"/>
    <col min="8197" max="8197" width="19.42578125" style="47" customWidth="1"/>
    <col min="8198" max="8199" width="10.140625" style="47" customWidth="1"/>
    <col min="8200" max="8201" width="13.42578125" style="47" customWidth="1"/>
    <col min="8202" max="8202" width="19" style="47" customWidth="1"/>
    <col min="8203" max="8203" width="24" style="47" customWidth="1"/>
    <col min="8204" max="8448" width="9.140625" style="47"/>
    <col min="8449" max="8449" width="6.42578125" style="47" customWidth="1"/>
    <col min="8450" max="8450" width="38.85546875" style="47" customWidth="1"/>
    <col min="8451" max="8452" width="11.5703125" style="47" customWidth="1"/>
    <col min="8453" max="8453" width="19.42578125" style="47" customWidth="1"/>
    <col min="8454" max="8455" width="10.140625" style="47" customWidth="1"/>
    <col min="8456" max="8457" width="13.42578125" style="47" customWidth="1"/>
    <col min="8458" max="8458" width="19" style="47" customWidth="1"/>
    <col min="8459" max="8459" width="24" style="47" customWidth="1"/>
    <col min="8460" max="8704" width="9.140625" style="47"/>
    <col min="8705" max="8705" width="6.42578125" style="47" customWidth="1"/>
    <col min="8706" max="8706" width="38.85546875" style="47" customWidth="1"/>
    <col min="8707" max="8708" width="11.5703125" style="47" customWidth="1"/>
    <col min="8709" max="8709" width="19.42578125" style="47" customWidth="1"/>
    <col min="8710" max="8711" width="10.140625" style="47" customWidth="1"/>
    <col min="8712" max="8713" width="13.42578125" style="47" customWidth="1"/>
    <col min="8714" max="8714" width="19" style="47" customWidth="1"/>
    <col min="8715" max="8715" width="24" style="47" customWidth="1"/>
    <col min="8716" max="8960" width="9.140625" style="47"/>
    <col min="8961" max="8961" width="6.42578125" style="47" customWidth="1"/>
    <col min="8962" max="8962" width="38.85546875" style="47" customWidth="1"/>
    <col min="8963" max="8964" width="11.5703125" style="47" customWidth="1"/>
    <col min="8965" max="8965" width="19.42578125" style="47" customWidth="1"/>
    <col min="8966" max="8967" width="10.140625" style="47" customWidth="1"/>
    <col min="8968" max="8969" width="13.42578125" style="47" customWidth="1"/>
    <col min="8970" max="8970" width="19" style="47" customWidth="1"/>
    <col min="8971" max="8971" width="24" style="47" customWidth="1"/>
    <col min="8972" max="9216" width="9.140625" style="47"/>
    <col min="9217" max="9217" width="6.42578125" style="47" customWidth="1"/>
    <col min="9218" max="9218" width="38.85546875" style="47" customWidth="1"/>
    <col min="9219" max="9220" width="11.5703125" style="47" customWidth="1"/>
    <col min="9221" max="9221" width="19.42578125" style="47" customWidth="1"/>
    <col min="9222" max="9223" width="10.140625" style="47" customWidth="1"/>
    <col min="9224" max="9225" width="13.42578125" style="47" customWidth="1"/>
    <col min="9226" max="9226" width="19" style="47" customWidth="1"/>
    <col min="9227" max="9227" width="24" style="47" customWidth="1"/>
    <col min="9228" max="9472" width="9.140625" style="47"/>
    <col min="9473" max="9473" width="6.42578125" style="47" customWidth="1"/>
    <col min="9474" max="9474" width="38.85546875" style="47" customWidth="1"/>
    <col min="9475" max="9476" width="11.5703125" style="47" customWidth="1"/>
    <col min="9477" max="9477" width="19.42578125" style="47" customWidth="1"/>
    <col min="9478" max="9479" width="10.140625" style="47" customWidth="1"/>
    <col min="9480" max="9481" width="13.42578125" style="47" customWidth="1"/>
    <col min="9482" max="9482" width="19" style="47" customWidth="1"/>
    <col min="9483" max="9483" width="24" style="47" customWidth="1"/>
    <col min="9484" max="9728" width="9.140625" style="47"/>
    <col min="9729" max="9729" width="6.42578125" style="47" customWidth="1"/>
    <col min="9730" max="9730" width="38.85546875" style="47" customWidth="1"/>
    <col min="9731" max="9732" width="11.5703125" style="47" customWidth="1"/>
    <col min="9733" max="9733" width="19.42578125" style="47" customWidth="1"/>
    <col min="9734" max="9735" width="10.140625" style="47" customWidth="1"/>
    <col min="9736" max="9737" width="13.42578125" style="47" customWidth="1"/>
    <col min="9738" max="9738" width="19" style="47" customWidth="1"/>
    <col min="9739" max="9739" width="24" style="47" customWidth="1"/>
    <col min="9740" max="9984" width="9.140625" style="47"/>
    <col min="9985" max="9985" width="6.42578125" style="47" customWidth="1"/>
    <col min="9986" max="9986" width="38.85546875" style="47" customWidth="1"/>
    <col min="9987" max="9988" width="11.5703125" style="47" customWidth="1"/>
    <col min="9989" max="9989" width="19.42578125" style="47" customWidth="1"/>
    <col min="9990" max="9991" width="10.140625" style="47" customWidth="1"/>
    <col min="9992" max="9993" width="13.42578125" style="47" customWidth="1"/>
    <col min="9994" max="9994" width="19" style="47" customWidth="1"/>
    <col min="9995" max="9995" width="24" style="47" customWidth="1"/>
    <col min="9996" max="10240" width="9.140625" style="47"/>
    <col min="10241" max="10241" width="6.42578125" style="47" customWidth="1"/>
    <col min="10242" max="10242" width="38.85546875" style="47" customWidth="1"/>
    <col min="10243" max="10244" width="11.5703125" style="47" customWidth="1"/>
    <col min="10245" max="10245" width="19.42578125" style="47" customWidth="1"/>
    <col min="10246" max="10247" width="10.140625" style="47" customWidth="1"/>
    <col min="10248" max="10249" width="13.42578125" style="47" customWidth="1"/>
    <col min="10250" max="10250" width="19" style="47" customWidth="1"/>
    <col min="10251" max="10251" width="24" style="47" customWidth="1"/>
    <col min="10252" max="10496" width="9.140625" style="47"/>
    <col min="10497" max="10497" width="6.42578125" style="47" customWidth="1"/>
    <col min="10498" max="10498" width="38.85546875" style="47" customWidth="1"/>
    <col min="10499" max="10500" width="11.5703125" style="47" customWidth="1"/>
    <col min="10501" max="10501" width="19.42578125" style="47" customWidth="1"/>
    <col min="10502" max="10503" width="10.140625" style="47" customWidth="1"/>
    <col min="10504" max="10505" width="13.42578125" style="47" customWidth="1"/>
    <col min="10506" max="10506" width="19" style="47" customWidth="1"/>
    <col min="10507" max="10507" width="24" style="47" customWidth="1"/>
    <col min="10508" max="10752" width="9.140625" style="47"/>
    <col min="10753" max="10753" width="6.42578125" style="47" customWidth="1"/>
    <col min="10754" max="10754" width="38.85546875" style="47" customWidth="1"/>
    <col min="10755" max="10756" width="11.5703125" style="47" customWidth="1"/>
    <col min="10757" max="10757" width="19.42578125" style="47" customWidth="1"/>
    <col min="10758" max="10759" width="10.140625" style="47" customWidth="1"/>
    <col min="10760" max="10761" width="13.42578125" style="47" customWidth="1"/>
    <col min="10762" max="10762" width="19" style="47" customWidth="1"/>
    <col min="10763" max="10763" width="24" style="47" customWidth="1"/>
    <col min="10764" max="11008" width="9.140625" style="47"/>
    <col min="11009" max="11009" width="6.42578125" style="47" customWidth="1"/>
    <col min="11010" max="11010" width="38.85546875" style="47" customWidth="1"/>
    <col min="11011" max="11012" width="11.5703125" style="47" customWidth="1"/>
    <col min="11013" max="11013" width="19.42578125" style="47" customWidth="1"/>
    <col min="11014" max="11015" width="10.140625" style="47" customWidth="1"/>
    <col min="11016" max="11017" width="13.42578125" style="47" customWidth="1"/>
    <col min="11018" max="11018" width="19" style="47" customWidth="1"/>
    <col min="11019" max="11019" width="24" style="47" customWidth="1"/>
    <col min="11020" max="11264" width="9.140625" style="47"/>
    <col min="11265" max="11265" width="6.42578125" style="47" customWidth="1"/>
    <col min="11266" max="11266" width="38.85546875" style="47" customWidth="1"/>
    <col min="11267" max="11268" width="11.5703125" style="47" customWidth="1"/>
    <col min="11269" max="11269" width="19.42578125" style="47" customWidth="1"/>
    <col min="11270" max="11271" width="10.140625" style="47" customWidth="1"/>
    <col min="11272" max="11273" width="13.42578125" style="47" customWidth="1"/>
    <col min="11274" max="11274" width="19" style="47" customWidth="1"/>
    <col min="11275" max="11275" width="24" style="47" customWidth="1"/>
    <col min="11276" max="11520" width="9.140625" style="47"/>
    <col min="11521" max="11521" width="6.42578125" style="47" customWidth="1"/>
    <col min="11522" max="11522" width="38.85546875" style="47" customWidth="1"/>
    <col min="11523" max="11524" width="11.5703125" style="47" customWidth="1"/>
    <col min="11525" max="11525" width="19.42578125" style="47" customWidth="1"/>
    <col min="11526" max="11527" width="10.140625" style="47" customWidth="1"/>
    <col min="11528" max="11529" width="13.42578125" style="47" customWidth="1"/>
    <col min="11530" max="11530" width="19" style="47" customWidth="1"/>
    <col min="11531" max="11531" width="24" style="47" customWidth="1"/>
    <col min="11532" max="11776" width="9.140625" style="47"/>
    <col min="11777" max="11777" width="6.42578125" style="47" customWidth="1"/>
    <col min="11778" max="11778" width="38.85546875" style="47" customWidth="1"/>
    <col min="11779" max="11780" width="11.5703125" style="47" customWidth="1"/>
    <col min="11781" max="11781" width="19.42578125" style="47" customWidth="1"/>
    <col min="11782" max="11783" width="10.140625" style="47" customWidth="1"/>
    <col min="11784" max="11785" width="13.42578125" style="47" customWidth="1"/>
    <col min="11786" max="11786" width="19" style="47" customWidth="1"/>
    <col min="11787" max="11787" width="24" style="47" customWidth="1"/>
    <col min="11788" max="12032" width="9.140625" style="47"/>
    <col min="12033" max="12033" width="6.42578125" style="47" customWidth="1"/>
    <col min="12034" max="12034" width="38.85546875" style="47" customWidth="1"/>
    <col min="12035" max="12036" width="11.5703125" style="47" customWidth="1"/>
    <col min="12037" max="12037" width="19.42578125" style="47" customWidth="1"/>
    <col min="12038" max="12039" width="10.140625" style="47" customWidth="1"/>
    <col min="12040" max="12041" width="13.42578125" style="47" customWidth="1"/>
    <col min="12042" max="12042" width="19" style="47" customWidth="1"/>
    <col min="12043" max="12043" width="24" style="47" customWidth="1"/>
    <col min="12044" max="12288" width="9.140625" style="47"/>
    <col min="12289" max="12289" width="6.42578125" style="47" customWidth="1"/>
    <col min="12290" max="12290" width="38.85546875" style="47" customWidth="1"/>
    <col min="12291" max="12292" width="11.5703125" style="47" customWidth="1"/>
    <col min="12293" max="12293" width="19.42578125" style="47" customWidth="1"/>
    <col min="12294" max="12295" width="10.140625" style="47" customWidth="1"/>
    <col min="12296" max="12297" width="13.42578125" style="47" customWidth="1"/>
    <col min="12298" max="12298" width="19" style="47" customWidth="1"/>
    <col min="12299" max="12299" width="24" style="47" customWidth="1"/>
    <col min="12300" max="12544" width="9.140625" style="47"/>
    <col min="12545" max="12545" width="6.42578125" style="47" customWidth="1"/>
    <col min="12546" max="12546" width="38.85546875" style="47" customWidth="1"/>
    <col min="12547" max="12548" width="11.5703125" style="47" customWidth="1"/>
    <col min="12549" max="12549" width="19.42578125" style="47" customWidth="1"/>
    <col min="12550" max="12551" width="10.140625" style="47" customWidth="1"/>
    <col min="12552" max="12553" width="13.42578125" style="47" customWidth="1"/>
    <col min="12554" max="12554" width="19" style="47" customWidth="1"/>
    <col min="12555" max="12555" width="24" style="47" customWidth="1"/>
    <col min="12556" max="12800" width="9.140625" style="47"/>
    <col min="12801" max="12801" width="6.42578125" style="47" customWidth="1"/>
    <col min="12802" max="12802" width="38.85546875" style="47" customWidth="1"/>
    <col min="12803" max="12804" width="11.5703125" style="47" customWidth="1"/>
    <col min="12805" max="12805" width="19.42578125" style="47" customWidth="1"/>
    <col min="12806" max="12807" width="10.140625" style="47" customWidth="1"/>
    <col min="12808" max="12809" width="13.42578125" style="47" customWidth="1"/>
    <col min="12810" max="12810" width="19" style="47" customWidth="1"/>
    <col min="12811" max="12811" width="24" style="47" customWidth="1"/>
    <col min="12812" max="13056" width="9.140625" style="47"/>
    <col min="13057" max="13057" width="6.42578125" style="47" customWidth="1"/>
    <col min="13058" max="13058" width="38.85546875" style="47" customWidth="1"/>
    <col min="13059" max="13060" width="11.5703125" style="47" customWidth="1"/>
    <col min="13061" max="13061" width="19.42578125" style="47" customWidth="1"/>
    <col min="13062" max="13063" width="10.140625" style="47" customWidth="1"/>
    <col min="13064" max="13065" width="13.42578125" style="47" customWidth="1"/>
    <col min="13066" max="13066" width="19" style="47" customWidth="1"/>
    <col min="13067" max="13067" width="24" style="47" customWidth="1"/>
    <col min="13068" max="13312" width="9.140625" style="47"/>
    <col min="13313" max="13313" width="6.42578125" style="47" customWidth="1"/>
    <col min="13314" max="13314" width="38.85546875" style="47" customWidth="1"/>
    <col min="13315" max="13316" width="11.5703125" style="47" customWidth="1"/>
    <col min="13317" max="13317" width="19.42578125" style="47" customWidth="1"/>
    <col min="13318" max="13319" width="10.140625" style="47" customWidth="1"/>
    <col min="13320" max="13321" width="13.42578125" style="47" customWidth="1"/>
    <col min="13322" max="13322" width="19" style="47" customWidth="1"/>
    <col min="13323" max="13323" width="24" style="47" customWidth="1"/>
    <col min="13324" max="13568" width="9.140625" style="47"/>
    <col min="13569" max="13569" width="6.42578125" style="47" customWidth="1"/>
    <col min="13570" max="13570" width="38.85546875" style="47" customWidth="1"/>
    <col min="13571" max="13572" width="11.5703125" style="47" customWidth="1"/>
    <col min="13573" max="13573" width="19.42578125" style="47" customWidth="1"/>
    <col min="13574" max="13575" width="10.140625" style="47" customWidth="1"/>
    <col min="13576" max="13577" width="13.42578125" style="47" customWidth="1"/>
    <col min="13578" max="13578" width="19" style="47" customWidth="1"/>
    <col min="13579" max="13579" width="24" style="47" customWidth="1"/>
    <col min="13580" max="13824" width="9.140625" style="47"/>
    <col min="13825" max="13825" width="6.42578125" style="47" customWidth="1"/>
    <col min="13826" max="13826" width="38.85546875" style="47" customWidth="1"/>
    <col min="13827" max="13828" width="11.5703125" style="47" customWidth="1"/>
    <col min="13829" max="13829" width="19.42578125" style="47" customWidth="1"/>
    <col min="13830" max="13831" width="10.140625" style="47" customWidth="1"/>
    <col min="13832" max="13833" width="13.42578125" style="47" customWidth="1"/>
    <col min="13834" max="13834" width="19" style="47" customWidth="1"/>
    <col min="13835" max="13835" width="24" style="47" customWidth="1"/>
    <col min="13836" max="14080" width="9.140625" style="47"/>
    <col min="14081" max="14081" width="6.42578125" style="47" customWidth="1"/>
    <col min="14082" max="14082" width="38.85546875" style="47" customWidth="1"/>
    <col min="14083" max="14084" width="11.5703125" style="47" customWidth="1"/>
    <col min="14085" max="14085" width="19.42578125" style="47" customWidth="1"/>
    <col min="14086" max="14087" width="10.140625" style="47" customWidth="1"/>
    <col min="14088" max="14089" width="13.42578125" style="47" customWidth="1"/>
    <col min="14090" max="14090" width="19" style="47" customWidth="1"/>
    <col min="14091" max="14091" width="24" style="47" customWidth="1"/>
    <col min="14092" max="14336" width="9.140625" style="47"/>
    <col min="14337" max="14337" width="6.42578125" style="47" customWidth="1"/>
    <col min="14338" max="14338" width="38.85546875" style="47" customWidth="1"/>
    <col min="14339" max="14340" width="11.5703125" style="47" customWidth="1"/>
    <col min="14341" max="14341" width="19.42578125" style="47" customWidth="1"/>
    <col min="14342" max="14343" width="10.140625" style="47" customWidth="1"/>
    <col min="14344" max="14345" width="13.42578125" style="47" customWidth="1"/>
    <col min="14346" max="14346" width="19" style="47" customWidth="1"/>
    <col min="14347" max="14347" width="24" style="47" customWidth="1"/>
    <col min="14348" max="14592" width="9.140625" style="47"/>
    <col min="14593" max="14593" width="6.42578125" style="47" customWidth="1"/>
    <col min="14594" max="14594" width="38.85546875" style="47" customWidth="1"/>
    <col min="14595" max="14596" width="11.5703125" style="47" customWidth="1"/>
    <col min="14597" max="14597" width="19.42578125" style="47" customWidth="1"/>
    <col min="14598" max="14599" width="10.140625" style="47" customWidth="1"/>
    <col min="14600" max="14601" width="13.42578125" style="47" customWidth="1"/>
    <col min="14602" max="14602" width="19" style="47" customWidth="1"/>
    <col min="14603" max="14603" width="24" style="47" customWidth="1"/>
    <col min="14604" max="14848" width="9.140625" style="47"/>
    <col min="14849" max="14849" width="6.42578125" style="47" customWidth="1"/>
    <col min="14850" max="14850" width="38.85546875" style="47" customWidth="1"/>
    <col min="14851" max="14852" width="11.5703125" style="47" customWidth="1"/>
    <col min="14853" max="14853" width="19.42578125" style="47" customWidth="1"/>
    <col min="14854" max="14855" width="10.140625" style="47" customWidth="1"/>
    <col min="14856" max="14857" width="13.42578125" style="47" customWidth="1"/>
    <col min="14858" max="14858" width="19" style="47" customWidth="1"/>
    <col min="14859" max="14859" width="24" style="47" customWidth="1"/>
    <col min="14860" max="15104" width="9.140625" style="47"/>
    <col min="15105" max="15105" width="6.42578125" style="47" customWidth="1"/>
    <col min="15106" max="15106" width="38.85546875" style="47" customWidth="1"/>
    <col min="15107" max="15108" width="11.5703125" style="47" customWidth="1"/>
    <col min="15109" max="15109" width="19.42578125" style="47" customWidth="1"/>
    <col min="15110" max="15111" width="10.140625" style="47" customWidth="1"/>
    <col min="15112" max="15113" width="13.42578125" style="47" customWidth="1"/>
    <col min="15114" max="15114" width="19" style="47" customWidth="1"/>
    <col min="15115" max="15115" width="24" style="47" customWidth="1"/>
    <col min="15116" max="15360" width="9.140625" style="47"/>
    <col min="15361" max="15361" width="6.42578125" style="47" customWidth="1"/>
    <col min="15362" max="15362" width="38.85546875" style="47" customWidth="1"/>
    <col min="15363" max="15364" width="11.5703125" style="47" customWidth="1"/>
    <col min="15365" max="15365" width="19.42578125" style="47" customWidth="1"/>
    <col min="15366" max="15367" width="10.140625" style="47" customWidth="1"/>
    <col min="15368" max="15369" width="13.42578125" style="47" customWidth="1"/>
    <col min="15370" max="15370" width="19" style="47" customWidth="1"/>
    <col min="15371" max="15371" width="24" style="47" customWidth="1"/>
    <col min="15372" max="15616" width="9.140625" style="47"/>
    <col min="15617" max="15617" width="6.42578125" style="47" customWidth="1"/>
    <col min="15618" max="15618" width="38.85546875" style="47" customWidth="1"/>
    <col min="15619" max="15620" width="11.5703125" style="47" customWidth="1"/>
    <col min="15621" max="15621" width="19.42578125" style="47" customWidth="1"/>
    <col min="15622" max="15623" width="10.140625" style="47" customWidth="1"/>
    <col min="15624" max="15625" width="13.42578125" style="47" customWidth="1"/>
    <col min="15626" max="15626" width="19" style="47" customWidth="1"/>
    <col min="15627" max="15627" width="24" style="47" customWidth="1"/>
    <col min="15628" max="15872" width="9.140625" style="47"/>
    <col min="15873" max="15873" width="6.42578125" style="47" customWidth="1"/>
    <col min="15874" max="15874" width="38.85546875" style="47" customWidth="1"/>
    <col min="15875" max="15876" width="11.5703125" style="47" customWidth="1"/>
    <col min="15877" max="15877" width="19.42578125" style="47" customWidth="1"/>
    <col min="15878" max="15879" width="10.140625" style="47" customWidth="1"/>
    <col min="15880" max="15881" width="13.42578125" style="47" customWidth="1"/>
    <col min="15882" max="15882" width="19" style="47" customWidth="1"/>
    <col min="15883" max="15883" width="24" style="47" customWidth="1"/>
    <col min="15884" max="16128" width="9.140625" style="47"/>
    <col min="16129" max="16129" width="6.42578125" style="47" customWidth="1"/>
    <col min="16130" max="16130" width="38.85546875" style="47" customWidth="1"/>
    <col min="16131" max="16132" width="11.5703125" style="47" customWidth="1"/>
    <col min="16133" max="16133" width="19.42578125" style="47" customWidth="1"/>
    <col min="16134" max="16135" width="10.140625" style="47" customWidth="1"/>
    <col min="16136" max="16137" width="13.42578125" style="47" customWidth="1"/>
    <col min="16138" max="16138" width="19" style="47" customWidth="1"/>
    <col min="16139" max="16139" width="24" style="47" customWidth="1"/>
    <col min="16140" max="16384" width="9.140625" style="47"/>
  </cols>
  <sheetData>
    <row r="1" spans="1:12" ht="18.75" x14ac:dyDescent="0.3">
      <c r="A1" s="44"/>
      <c r="B1" s="45"/>
      <c r="C1" s="46"/>
      <c r="D1" s="46"/>
      <c r="E1" s="66"/>
      <c r="F1" s="66"/>
      <c r="G1" s="66"/>
      <c r="J1" s="45"/>
      <c r="K1" s="48" t="s">
        <v>106</v>
      </c>
    </row>
    <row r="2" spans="1:12" ht="18.75" x14ac:dyDescent="0.3">
      <c r="A2" s="44"/>
      <c r="B2" s="45"/>
      <c r="C2" s="46"/>
      <c r="D2" s="46"/>
      <c r="E2" s="66"/>
      <c r="F2" s="66"/>
      <c r="G2" s="66"/>
      <c r="H2" s="45"/>
      <c r="I2" s="45"/>
      <c r="J2" s="45"/>
      <c r="K2" s="45"/>
    </row>
    <row r="3" spans="1:12" ht="13.5" customHeight="1" x14ac:dyDescent="0.3">
      <c r="A3" s="150" t="s">
        <v>107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49"/>
    </row>
    <row r="4" spans="1:12" x14ac:dyDescent="0.25">
      <c r="A4" s="50"/>
      <c r="C4" s="51"/>
      <c r="D4" s="51"/>
    </row>
    <row r="5" spans="1:12" ht="18" customHeight="1" x14ac:dyDescent="0.25">
      <c r="A5" s="151" t="s">
        <v>108</v>
      </c>
      <c r="B5" s="151" t="s">
        <v>109</v>
      </c>
      <c r="C5" s="151" t="s">
        <v>110</v>
      </c>
      <c r="D5" s="152" t="s">
        <v>111</v>
      </c>
      <c r="E5" s="152" t="s">
        <v>112</v>
      </c>
      <c r="F5" s="152"/>
      <c r="G5" s="152"/>
      <c r="H5" s="153" t="s">
        <v>113</v>
      </c>
      <c r="I5" s="153" t="s">
        <v>114</v>
      </c>
      <c r="J5" s="153" t="s">
        <v>195</v>
      </c>
      <c r="K5" s="153" t="s">
        <v>115</v>
      </c>
    </row>
    <row r="6" spans="1:12" ht="36.75" customHeight="1" x14ac:dyDescent="0.25">
      <c r="A6" s="151"/>
      <c r="B6" s="151"/>
      <c r="C6" s="151"/>
      <c r="D6" s="152"/>
      <c r="E6" s="85" t="s">
        <v>116</v>
      </c>
      <c r="F6" s="154" t="s">
        <v>117</v>
      </c>
      <c r="G6" s="154"/>
      <c r="H6" s="153"/>
      <c r="I6" s="153"/>
      <c r="J6" s="153"/>
      <c r="K6" s="153"/>
    </row>
    <row r="7" spans="1:12" x14ac:dyDescent="0.25">
      <c r="A7" s="151"/>
      <c r="B7" s="151"/>
      <c r="C7" s="151"/>
      <c r="D7" s="152"/>
      <c r="E7" s="85" t="s">
        <v>118</v>
      </c>
      <c r="F7" s="85" t="s">
        <v>119</v>
      </c>
      <c r="G7" s="85" t="s">
        <v>118</v>
      </c>
      <c r="H7" s="153"/>
      <c r="I7" s="153"/>
      <c r="J7" s="153"/>
      <c r="K7" s="153"/>
    </row>
    <row r="8" spans="1:12" ht="54" customHeight="1" x14ac:dyDescent="0.25">
      <c r="A8" s="52"/>
      <c r="B8" s="91" t="s">
        <v>26</v>
      </c>
      <c r="C8" s="53"/>
      <c r="D8" s="53"/>
      <c r="E8" s="68"/>
      <c r="F8" s="68"/>
      <c r="G8" s="68"/>
      <c r="H8" s="54" t="s">
        <v>120</v>
      </c>
      <c r="I8" s="54" t="s">
        <v>120</v>
      </c>
      <c r="J8" s="53"/>
      <c r="K8" s="53"/>
    </row>
    <row r="9" spans="1:12" ht="25.15" hidden="1" customHeight="1" x14ac:dyDescent="0.25">
      <c r="A9" s="155" t="s">
        <v>121</v>
      </c>
      <c r="B9" s="156"/>
      <c r="C9" s="156"/>
      <c r="D9" s="156"/>
      <c r="E9" s="156"/>
      <c r="F9" s="156"/>
      <c r="G9" s="156"/>
      <c r="H9" s="156"/>
      <c r="I9" s="156"/>
      <c r="J9" s="156"/>
      <c r="K9" s="157"/>
    </row>
    <row r="10" spans="1:12" ht="63" hidden="1" customHeight="1" x14ac:dyDescent="0.25">
      <c r="A10" s="55" t="s">
        <v>122</v>
      </c>
      <c r="B10" s="56" t="s">
        <v>123</v>
      </c>
      <c r="C10" s="57" t="s">
        <v>124</v>
      </c>
      <c r="D10" s="58" t="s">
        <v>125</v>
      </c>
      <c r="E10" s="69">
        <v>14.6</v>
      </c>
      <c r="F10" s="70">
        <v>15</v>
      </c>
      <c r="G10" s="69"/>
      <c r="H10" s="57" t="e">
        <f>E10/G10*100</f>
        <v>#DIV/0!</v>
      </c>
      <c r="I10" s="57" t="e">
        <f>F10/G10*100</f>
        <v>#DIV/0!</v>
      </c>
      <c r="J10" s="57"/>
      <c r="K10" s="57" t="s">
        <v>126</v>
      </c>
    </row>
    <row r="11" spans="1:12" ht="55.9" hidden="1" customHeight="1" x14ac:dyDescent="0.25">
      <c r="A11" s="55" t="s">
        <v>127</v>
      </c>
      <c r="B11" s="56" t="s">
        <v>128</v>
      </c>
      <c r="C11" s="57" t="s">
        <v>129</v>
      </c>
      <c r="D11" s="60" t="s">
        <v>130</v>
      </c>
      <c r="E11" s="69">
        <v>0</v>
      </c>
      <c r="F11" s="69">
        <v>1</v>
      </c>
      <c r="G11" s="69"/>
      <c r="H11" s="57" t="e">
        <f>G11/E11*100</f>
        <v>#DIV/0!</v>
      </c>
      <c r="I11" s="57">
        <f>G11/F11*100</f>
        <v>0</v>
      </c>
      <c r="J11" s="57"/>
      <c r="K11" s="57" t="s">
        <v>126</v>
      </c>
    </row>
    <row r="12" spans="1:12" ht="55.9" hidden="1" customHeight="1" x14ac:dyDescent="0.25">
      <c r="A12" s="55" t="s">
        <v>131</v>
      </c>
      <c r="B12" s="56" t="s">
        <v>132</v>
      </c>
      <c r="C12" s="57" t="s">
        <v>133</v>
      </c>
      <c r="D12" s="60" t="s">
        <v>130</v>
      </c>
      <c r="E12" s="69" t="s">
        <v>134</v>
      </c>
      <c r="F12" s="69" t="s">
        <v>134</v>
      </c>
      <c r="G12" s="69"/>
      <c r="H12" s="57" t="e">
        <f>G12/E12*100</f>
        <v>#VALUE!</v>
      </c>
      <c r="I12" s="57" t="e">
        <f t="shared" ref="I12:I13" si="0">G12/F12*100</f>
        <v>#VALUE!</v>
      </c>
      <c r="J12" s="57"/>
      <c r="K12" s="57" t="s">
        <v>126</v>
      </c>
    </row>
    <row r="13" spans="1:12" ht="125.45" hidden="1" customHeight="1" x14ac:dyDescent="0.25">
      <c r="A13" s="55" t="s">
        <v>135</v>
      </c>
      <c r="B13" s="56" t="s">
        <v>136</v>
      </c>
      <c r="C13" s="57" t="s">
        <v>124</v>
      </c>
      <c r="D13" s="60" t="s">
        <v>130</v>
      </c>
      <c r="E13" s="69">
        <v>113.3</v>
      </c>
      <c r="F13" s="70">
        <v>95</v>
      </c>
      <c r="G13" s="69"/>
      <c r="H13" s="57">
        <f t="shared" ref="H13" si="1">G13/E13*100</f>
        <v>0</v>
      </c>
      <c r="I13" s="57">
        <f t="shared" si="0"/>
        <v>0</v>
      </c>
      <c r="J13" s="57"/>
      <c r="K13" s="57" t="s">
        <v>126</v>
      </c>
    </row>
    <row r="14" spans="1:12" ht="85.15" hidden="1" customHeight="1" x14ac:dyDescent="0.25">
      <c r="A14" s="55" t="s">
        <v>137</v>
      </c>
      <c r="B14" s="56" t="s">
        <v>138</v>
      </c>
      <c r="C14" s="57" t="s">
        <v>139</v>
      </c>
      <c r="D14" s="58" t="s">
        <v>125</v>
      </c>
      <c r="E14" s="69">
        <v>16</v>
      </c>
      <c r="F14" s="69">
        <v>18</v>
      </c>
      <c r="G14" s="69"/>
      <c r="H14" s="57" t="e">
        <f>E14/G14*100</f>
        <v>#DIV/0!</v>
      </c>
      <c r="I14" s="57" t="e">
        <f>F14/G14*100</f>
        <v>#DIV/0!</v>
      </c>
      <c r="J14" s="57"/>
      <c r="K14" s="57" t="s">
        <v>126</v>
      </c>
    </row>
    <row r="15" spans="1:12" ht="42" hidden="1" customHeight="1" x14ac:dyDescent="0.25">
      <c r="A15" s="55" t="s">
        <v>140</v>
      </c>
      <c r="B15" s="56" t="s">
        <v>141</v>
      </c>
      <c r="C15" s="57" t="s">
        <v>124</v>
      </c>
      <c r="D15" s="60" t="s">
        <v>130</v>
      </c>
      <c r="E15" s="69">
        <v>87.4</v>
      </c>
      <c r="F15" s="69">
        <v>88</v>
      </c>
      <c r="G15" s="69"/>
      <c r="H15" s="57">
        <f>G15/E15*100</f>
        <v>0</v>
      </c>
      <c r="I15" s="57">
        <f>G15/F15*100</f>
        <v>0</v>
      </c>
      <c r="J15" s="57"/>
      <c r="K15" s="57" t="s">
        <v>126</v>
      </c>
    </row>
    <row r="16" spans="1:12" ht="55.9" hidden="1" customHeight="1" x14ac:dyDescent="0.25">
      <c r="A16" s="55" t="s">
        <v>142</v>
      </c>
      <c r="B16" s="56" t="s">
        <v>143</v>
      </c>
      <c r="C16" s="57" t="s">
        <v>124</v>
      </c>
      <c r="D16" s="60" t="s">
        <v>130</v>
      </c>
      <c r="E16" s="69">
        <v>6.84</v>
      </c>
      <c r="F16" s="69">
        <v>6.8</v>
      </c>
      <c r="G16" s="69"/>
      <c r="H16" s="57">
        <f t="shared" ref="H16" si="2">G16/E16*100</f>
        <v>0</v>
      </c>
      <c r="I16" s="57">
        <f t="shared" ref="I16" si="3">G16/F16*100</f>
        <v>0</v>
      </c>
      <c r="J16" s="57"/>
      <c r="K16" s="57" t="s">
        <v>144</v>
      </c>
    </row>
    <row r="17" spans="1:11" ht="41.45" hidden="1" customHeight="1" x14ac:dyDescent="0.25">
      <c r="A17" s="61">
        <v>1</v>
      </c>
      <c r="B17" s="62" t="s">
        <v>145</v>
      </c>
      <c r="C17" s="62"/>
      <c r="D17" s="62"/>
      <c r="E17" s="71"/>
      <c r="F17" s="71"/>
      <c r="G17" s="71"/>
      <c r="H17" s="63" t="s">
        <v>120</v>
      </c>
      <c r="I17" s="63" t="s">
        <v>120</v>
      </c>
      <c r="J17" s="62"/>
      <c r="K17" s="62"/>
    </row>
    <row r="18" spans="1:11" ht="34.5" hidden="1" customHeight="1" x14ac:dyDescent="0.25">
      <c r="A18" s="64"/>
      <c r="B18" s="147" t="s">
        <v>146</v>
      </c>
      <c r="C18" s="148"/>
      <c r="D18" s="148"/>
      <c r="E18" s="148"/>
      <c r="F18" s="148"/>
      <c r="G18" s="148"/>
      <c r="H18" s="148"/>
      <c r="I18" s="148"/>
      <c r="J18" s="148"/>
      <c r="K18" s="149"/>
    </row>
    <row r="19" spans="1:11" ht="94.15" hidden="1" customHeight="1" x14ac:dyDescent="0.25">
      <c r="A19" s="65" t="s">
        <v>147</v>
      </c>
      <c r="B19" s="56" t="s">
        <v>148</v>
      </c>
      <c r="C19" s="57" t="s">
        <v>124</v>
      </c>
      <c r="D19" s="58" t="s">
        <v>125</v>
      </c>
      <c r="E19" s="70">
        <v>55.3</v>
      </c>
      <c r="F19" s="70">
        <v>80</v>
      </c>
      <c r="G19" s="70"/>
      <c r="H19" s="57" t="e">
        <f>E19/G19*100</f>
        <v>#DIV/0!</v>
      </c>
      <c r="I19" s="57" t="e">
        <f>F19/G19*100</f>
        <v>#DIV/0!</v>
      </c>
      <c r="J19" s="56"/>
      <c r="K19" s="57" t="s">
        <v>126</v>
      </c>
    </row>
    <row r="20" spans="1:11" ht="60.6" hidden="1" customHeight="1" x14ac:dyDescent="0.25">
      <c r="A20" s="65" t="s">
        <v>149</v>
      </c>
      <c r="B20" s="56" t="s">
        <v>150</v>
      </c>
      <c r="C20" s="57" t="s">
        <v>124</v>
      </c>
      <c r="D20" s="60" t="s">
        <v>130</v>
      </c>
      <c r="E20" s="70">
        <v>87.9</v>
      </c>
      <c r="F20" s="70">
        <v>88</v>
      </c>
      <c r="G20" s="70"/>
      <c r="H20" s="57">
        <f t="shared" ref="H20" si="4">G20/E20*100</f>
        <v>0</v>
      </c>
      <c r="I20" s="57">
        <f t="shared" ref="I20" si="5">G20/F20*100</f>
        <v>0</v>
      </c>
      <c r="J20" s="56"/>
      <c r="K20" s="57" t="s">
        <v>126</v>
      </c>
    </row>
    <row r="21" spans="1:11" ht="43.15" hidden="1" customHeight="1" x14ac:dyDescent="0.25">
      <c r="A21" s="65" t="s">
        <v>151</v>
      </c>
      <c r="B21" s="56" t="s">
        <v>152</v>
      </c>
      <c r="C21" s="57" t="s">
        <v>153</v>
      </c>
      <c r="D21" s="58" t="s">
        <v>125</v>
      </c>
      <c r="E21" s="72">
        <v>6</v>
      </c>
      <c r="F21" s="72">
        <v>9</v>
      </c>
      <c r="G21" s="72">
        <v>5</v>
      </c>
      <c r="H21" s="59">
        <f>E21/G21*100</f>
        <v>120</v>
      </c>
      <c r="I21" s="59">
        <f>F21/G21*100</f>
        <v>180</v>
      </c>
      <c r="J21" s="56"/>
      <c r="K21" s="57" t="s">
        <v>126</v>
      </c>
    </row>
    <row r="22" spans="1:11" ht="44.45" hidden="1" customHeight="1" x14ac:dyDescent="0.25">
      <c r="A22" s="65" t="s">
        <v>154</v>
      </c>
      <c r="B22" s="56" t="s">
        <v>155</v>
      </c>
      <c r="C22" s="57" t="s">
        <v>124</v>
      </c>
      <c r="D22" s="60" t="s">
        <v>130</v>
      </c>
      <c r="E22" s="70">
        <v>90</v>
      </c>
      <c r="F22" s="70">
        <v>90</v>
      </c>
      <c r="G22" s="70"/>
      <c r="H22" s="57">
        <f t="shared" ref="H22:H23" si="6">G22/E22*100</f>
        <v>0</v>
      </c>
      <c r="I22" s="57">
        <f t="shared" ref="I22:I23" si="7">G22/F22*100</f>
        <v>0</v>
      </c>
      <c r="J22" s="56"/>
      <c r="K22" s="57" t="s">
        <v>126</v>
      </c>
    </row>
    <row r="23" spans="1:11" ht="49.15" hidden="1" customHeight="1" x14ac:dyDescent="0.25">
      <c r="A23" s="65" t="s">
        <v>156</v>
      </c>
      <c r="B23" s="56" t="s">
        <v>157</v>
      </c>
      <c r="C23" s="57" t="s">
        <v>158</v>
      </c>
      <c r="D23" s="60" t="s">
        <v>130</v>
      </c>
      <c r="E23" s="70">
        <v>1.75</v>
      </c>
      <c r="F23" s="70">
        <v>3.2</v>
      </c>
      <c r="G23" s="70"/>
      <c r="H23" s="57">
        <f t="shared" si="6"/>
        <v>0</v>
      </c>
      <c r="I23" s="57">
        <f t="shared" si="7"/>
        <v>0</v>
      </c>
      <c r="J23" s="56"/>
      <c r="K23" s="57" t="s">
        <v>126</v>
      </c>
    </row>
    <row r="24" spans="1:11" ht="93.6" hidden="1" customHeight="1" x14ac:dyDescent="0.25">
      <c r="A24" s="63">
        <v>2</v>
      </c>
      <c r="B24" s="62" t="s">
        <v>159</v>
      </c>
      <c r="C24" s="62"/>
      <c r="D24" s="62"/>
      <c r="E24" s="71"/>
      <c r="F24" s="71"/>
      <c r="G24" s="71"/>
      <c r="H24" s="63" t="s">
        <v>120</v>
      </c>
      <c r="I24" s="63" t="s">
        <v>120</v>
      </c>
      <c r="J24" s="62"/>
      <c r="K24" s="62"/>
    </row>
    <row r="25" spans="1:11" ht="32.25" hidden="1" customHeight="1" x14ac:dyDescent="0.25">
      <c r="A25" s="64"/>
      <c r="B25" s="147" t="s">
        <v>160</v>
      </c>
      <c r="C25" s="148"/>
      <c r="D25" s="148"/>
      <c r="E25" s="148"/>
      <c r="F25" s="148"/>
      <c r="G25" s="148"/>
      <c r="H25" s="148"/>
      <c r="I25" s="148"/>
      <c r="J25" s="148"/>
      <c r="K25" s="149"/>
    </row>
    <row r="26" spans="1:11" ht="43.9" hidden="1" customHeight="1" x14ac:dyDescent="0.25">
      <c r="A26" s="65" t="s">
        <v>161</v>
      </c>
      <c r="B26" s="56" t="s">
        <v>162</v>
      </c>
      <c r="C26" s="57" t="s">
        <v>124</v>
      </c>
      <c r="D26" s="60" t="s">
        <v>130</v>
      </c>
      <c r="E26" s="70" t="s">
        <v>31</v>
      </c>
      <c r="F26" s="70">
        <v>100</v>
      </c>
      <c r="G26" s="70"/>
      <c r="H26" s="57" t="s">
        <v>31</v>
      </c>
      <c r="I26" s="57">
        <f t="shared" ref="I26:I27" si="8">G26/F26*100</f>
        <v>0</v>
      </c>
      <c r="J26" s="56"/>
      <c r="K26" s="57" t="s">
        <v>126</v>
      </c>
    </row>
    <row r="27" spans="1:11" ht="45" hidden="1" customHeight="1" x14ac:dyDescent="0.25">
      <c r="A27" s="65" t="s">
        <v>163</v>
      </c>
      <c r="B27" s="56" t="s">
        <v>164</v>
      </c>
      <c r="C27" s="57" t="s">
        <v>158</v>
      </c>
      <c r="D27" s="60" t="s">
        <v>130</v>
      </c>
      <c r="E27" s="70">
        <v>2.2999999999999998</v>
      </c>
      <c r="F27" s="70">
        <v>2.4</v>
      </c>
      <c r="G27" s="70"/>
      <c r="H27" s="57">
        <f t="shared" ref="H27" si="9">G27/E27*100</f>
        <v>0</v>
      </c>
      <c r="I27" s="57">
        <f t="shared" si="8"/>
        <v>0</v>
      </c>
      <c r="J27" s="56"/>
      <c r="K27" s="57" t="s">
        <v>126</v>
      </c>
    </row>
    <row r="28" spans="1:11" ht="32.25" hidden="1" customHeight="1" x14ac:dyDescent="0.25">
      <c r="A28" s="65" t="s">
        <v>165</v>
      </c>
      <c r="B28" s="56" t="s">
        <v>166</v>
      </c>
      <c r="C28" s="57" t="s">
        <v>124</v>
      </c>
      <c r="D28" s="58" t="s">
        <v>125</v>
      </c>
      <c r="E28" s="70" t="s">
        <v>31</v>
      </c>
      <c r="F28" s="70">
        <v>23</v>
      </c>
      <c r="G28" s="70"/>
      <c r="H28" s="57" t="s">
        <v>31</v>
      </c>
      <c r="I28" s="57" t="e">
        <f>F28/G28*100</f>
        <v>#DIV/0!</v>
      </c>
      <c r="J28" s="56"/>
      <c r="K28" s="57" t="s">
        <v>126</v>
      </c>
    </row>
    <row r="29" spans="1:11" ht="55.9" hidden="1" customHeight="1" x14ac:dyDescent="0.25">
      <c r="A29" s="65" t="s">
        <v>167</v>
      </c>
      <c r="B29" s="56" t="s">
        <v>168</v>
      </c>
      <c r="C29" s="57" t="s">
        <v>124</v>
      </c>
      <c r="D29" s="60" t="s">
        <v>130</v>
      </c>
      <c r="E29" s="70">
        <v>25</v>
      </c>
      <c r="F29" s="70" t="s">
        <v>31</v>
      </c>
      <c r="G29" s="70"/>
      <c r="H29" s="57">
        <f t="shared" ref="H29:H30" si="10">G29/E29*100</f>
        <v>0</v>
      </c>
      <c r="I29" s="57" t="e">
        <f t="shared" ref="I29:I30" si="11">G29/F29*100</f>
        <v>#VALUE!</v>
      </c>
      <c r="J29" s="56"/>
      <c r="K29" s="57" t="s">
        <v>126</v>
      </c>
    </row>
    <row r="30" spans="1:11" ht="49.15" hidden="1" customHeight="1" x14ac:dyDescent="0.25">
      <c r="A30" s="65" t="s">
        <v>169</v>
      </c>
      <c r="B30" s="56" t="s">
        <v>170</v>
      </c>
      <c r="C30" s="57" t="s">
        <v>139</v>
      </c>
      <c r="D30" s="60" t="s">
        <v>130</v>
      </c>
      <c r="E30" s="69">
        <v>12</v>
      </c>
      <c r="F30" s="69">
        <v>14</v>
      </c>
      <c r="G30" s="69"/>
      <c r="H30" s="57">
        <f t="shared" si="10"/>
        <v>0</v>
      </c>
      <c r="I30" s="57">
        <f t="shared" si="11"/>
        <v>0</v>
      </c>
      <c r="J30" s="56"/>
      <c r="K30" s="57" t="s">
        <v>126</v>
      </c>
    </row>
    <row r="31" spans="1:11" ht="52.15" hidden="1" customHeight="1" x14ac:dyDescent="0.25">
      <c r="A31" s="63">
        <v>3</v>
      </c>
      <c r="B31" s="62" t="s">
        <v>36</v>
      </c>
      <c r="C31" s="62"/>
      <c r="D31" s="62"/>
      <c r="E31" s="71"/>
      <c r="F31" s="71"/>
      <c r="G31" s="71"/>
      <c r="H31" s="63" t="s">
        <v>120</v>
      </c>
      <c r="I31" s="63" t="s">
        <v>120</v>
      </c>
      <c r="J31" s="62"/>
      <c r="K31" s="62"/>
    </row>
    <row r="32" spans="1:11" ht="17.25" customHeight="1" x14ac:dyDescent="0.25">
      <c r="A32" s="64"/>
      <c r="B32" s="147" t="s">
        <v>171</v>
      </c>
      <c r="C32" s="148"/>
      <c r="D32" s="148"/>
      <c r="E32" s="148"/>
      <c r="F32" s="148"/>
      <c r="G32" s="148"/>
      <c r="H32" s="148"/>
      <c r="I32" s="148"/>
      <c r="J32" s="148"/>
      <c r="K32" s="149"/>
    </row>
    <row r="33" spans="1:12" ht="99" customHeight="1" x14ac:dyDescent="0.25">
      <c r="A33" s="65" t="s">
        <v>172</v>
      </c>
      <c r="B33" s="56" t="s">
        <v>173</v>
      </c>
      <c r="C33" s="57" t="s">
        <v>124</v>
      </c>
      <c r="D33" s="60" t="s">
        <v>130</v>
      </c>
      <c r="E33" s="70">
        <v>86</v>
      </c>
      <c r="F33" s="70">
        <v>85</v>
      </c>
      <c r="G33" s="70">
        <f>16/17*100</f>
        <v>94.117647058823522</v>
      </c>
      <c r="H33" s="59">
        <f t="shared" ref="H33:H34" si="12">G33/E33*100</f>
        <v>109.43912448700411</v>
      </c>
      <c r="I33" s="59">
        <f t="shared" ref="I33:I34" si="13">G33/F33*100</f>
        <v>110.72664359861591</v>
      </c>
      <c r="J33" s="57" t="s">
        <v>200</v>
      </c>
      <c r="K33" s="69" t="s">
        <v>144</v>
      </c>
    </row>
    <row r="34" spans="1:12" ht="93.75" customHeight="1" x14ac:dyDescent="0.25">
      <c r="A34" s="65" t="s">
        <v>174</v>
      </c>
      <c r="B34" s="56" t="s">
        <v>175</v>
      </c>
      <c r="C34" s="57" t="s">
        <v>124</v>
      </c>
      <c r="D34" s="60" t="s">
        <v>130</v>
      </c>
      <c r="E34" s="70">
        <v>32</v>
      </c>
      <c r="F34" s="70">
        <v>25</v>
      </c>
      <c r="G34" s="70">
        <f>8/31*100</f>
        <v>25.806451612903224</v>
      </c>
      <c r="H34" s="59">
        <f t="shared" si="12"/>
        <v>80.645161290322577</v>
      </c>
      <c r="I34" s="59">
        <f t="shared" si="13"/>
        <v>103.2258064516129</v>
      </c>
      <c r="J34" s="56"/>
      <c r="K34" s="69" t="s">
        <v>144</v>
      </c>
    </row>
    <row r="35" spans="1:12" ht="60.6" customHeight="1" x14ac:dyDescent="0.25">
      <c r="A35" s="65" t="s">
        <v>176</v>
      </c>
      <c r="B35" s="56" t="s">
        <v>177</v>
      </c>
      <c r="C35" s="57" t="s">
        <v>124</v>
      </c>
      <c r="D35" s="58" t="s">
        <v>125</v>
      </c>
      <c r="E35" s="70">
        <v>0</v>
      </c>
      <c r="F35" s="70">
        <v>0</v>
      </c>
      <c r="G35" s="70">
        <v>0</v>
      </c>
      <c r="H35" s="57" t="e">
        <f>E35/G35*100</f>
        <v>#DIV/0!</v>
      </c>
      <c r="I35" s="57" t="e">
        <f>F35/G35*100</f>
        <v>#DIV/0!</v>
      </c>
      <c r="J35" s="56"/>
      <c r="K35" s="69" t="s">
        <v>144</v>
      </c>
      <c r="L35" s="47" t="s">
        <v>196</v>
      </c>
    </row>
    <row r="36" spans="1:12" ht="57.75" customHeight="1" x14ac:dyDescent="0.25">
      <c r="A36" s="65" t="s">
        <v>178</v>
      </c>
      <c r="B36" s="56" t="s">
        <v>179</v>
      </c>
      <c r="C36" s="57" t="s">
        <v>124</v>
      </c>
      <c r="D36" s="60" t="s">
        <v>130</v>
      </c>
      <c r="E36" s="70">
        <v>91</v>
      </c>
      <c r="F36" s="70">
        <v>90</v>
      </c>
      <c r="G36" s="70">
        <f>(60.823+1449)/(60.823+1534.43)*100</f>
        <v>94.64473660290875</v>
      </c>
      <c r="H36" s="59">
        <f t="shared" ref="H36:H37" si="14">G36/E36*100</f>
        <v>104.00520505814148</v>
      </c>
      <c r="I36" s="59">
        <f t="shared" ref="I36:I37" si="15">G36/F36*100</f>
        <v>105.16081844767639</v>
      </c>
      <c r="J36" s="69"/>
      <c r="K36" s="69" t="s">
        <v>144</v>
      </c>
    </row>
    <row r="37" spans="1:12" ht="42.75" customHeight="1" x14ac:dyDescent="0.25">
      <c r="A37" s="65" t="s">
        <v>180</v>
      </c>
      <c r="B37" s="56" t="s">
        <v>181</v>
      </c>
      <c r="C37" s="57" t="s">
        <v>124</v>
      </c>
      <c r="D37" s="60" t="s">
        <v>130</v>
      </c>
      <c r="E37" s="70">
        <v>100</v>
      </c>
      <c r="F37" s="70">
        <v>100</v>
      </c>
      <c r="G37" s="70">
        <f>5/5*100</f>
        <v>100</v>
      </c>
      <c r="H37" s="59">
        <f t="shared" si="14"/>
        <v>100</v>
      </c>
      <c r="I37" s="59">
        <f t="shared" si="15"/>
        <v>100</v>
      </c>
      <c r="J37" s="56"/>
      <c r="K37" s="69" t="s">
        <v>144</v>
      </c>
    </row>
    <row r="38" spans="1:12" ht="53.25" customHeight="1" x14ac:dyDescent="0.25">
      <c r="A38" s="65" t="s">
        <v>182</v>
      </c>
      <c r="B38" s="73" t="s">
        <v>183</v>
      </c>
      <c r="C38" s="57" t="s">
        <v>184</v>
      </c>
      <c r="D38" s="60" t="s">
        <v>130</v>
      </c>
      <c r="E38" s="69">
        <v>0</v>
      </c>
      <c r="F38" s="69">
        <v>6</v>
      </c>
      <c r="G38" s="69">
        <v>8</v>
      </c>
      <c r="H38" s="57" t="e">
        <f>G38/E38*100</f>
        <v>#DIV/0!</v>
      </c>
      <c r="I38" s="59">
        <f>G38/F38*100</f>
        <v>133.33333333333331</v>
      </c>
      <c r="J38" s="56"/>
      <c r="K38" s="69" t="s">
        <v>144</v>
      </c>
    </row>
    <row r="39" spans="1:12" ht="69" customHeight="1" x14ac:dyDescent="0.25">
      <c r="A39" s="65" t="s">
        <v>185</v>
      </c>
      <c r="B39" s="56" t="s">
        <v>186</v>
      </c>
      <c r="C39" s="57" t="s">
        <v>124</v>
      </c>
      <c r="D39" s="58" t="s">
        <v>125</v>
      </c>
      <c r="E39" s="69">
        <v>0</v>
      </c>
      <c r="F39" s="69">
        <v>0</v>
      </c>
      <c r="G39" s="69">
        <v>0</v>
      </c>
      <c r="H39" s="57" t="e">
        <f>E39/G39*100</f>
        <v>#DIV/0!</v>
      </c>
      <c r="I39" s="57" t="e">
        <f>F39/G39*100</f>
        <v>#DIV/0!</v>
      </c>
      <c r="J39" s="56"/>
      <c r="K39" s="69" t="s">
        <v>144</v>
      </c>
    </row>
    <row r="40" spans="1:12" ht="52.15" hidden="1" customHeight="1" x14ac:dyDescent="0.25">
      <c r="A40" s="63">
        <v>4</v>
      </c>
      <c r="B40" s="62" t="s">
        <v>187</v>
      </c>
      <c r="C40" s="62"/>
      <c r="D40" s="62"/>
      <c r="E40" s="71"/>
      <c r="F40" s="71"/>
      <c r="G40" s="71"/>
      <c r="H40" s="63" t="s">
        <v>120</v>
      </c>
      <c r="I40" s="63" t="s">
        <v>120</v>
      </c>
      <c r="J40" s="62"/>
      <c r="K40" s="62"/>
    </row>
    <row r="41" spans="1:12" ht="32.25" hidden="1" customHeight="1" x14ac:dyDescent="0.25">
      <c r="A41" s="64"/>
      <c r="B41" s="147" t="s">
        <v>188</v>
      </c>
      <c r="C41" s="148"/>
      <c r="D41" s="148"/>
      <c r="E41" s="148"/>
      <c r="F41" s="148"/>
      <c r="G41" s="148"/>
      <c r="H41" s="148"/>
      <c r="I41" s="148"/>
      <c r="J41" s="148"/>
      <c r="K41" s="149"/>
    </row>
    <row r="42" spans="1:12" ht="32.25" hidden="1" customHeight="1" x14ac:dyDescent="0.25">
      <c r="A42" s="65" t="s">
        <v>189</v>
      </c>
      <c r="B42" s="56" t="s">
        <v>190</v>
      </c>
      <c r="C42" s="57" t="s">
        <v>124</v>
      </c>
      <c r="D42" s="58" t="s">
        <v>125</v>
      </c>
      <c r="E42" s="69" t="s">
        <v>31</v>
      </c>
      <c r="F42" s="70">
        <v>50</v>
      </c>
      <c r="G42" s="68"/>
      <c r="H42" s="57" t="s">
        <v>31</v>
      </c>
      <c r="I42" s="57" t="e">
        <f>F42/G42*100</f>
        <v>#DIV/0!</v>
      </c>
      <c r="J42" s="56"/>
      <c r="K42" s="57" t="s">
        <v>30</v>
      </c>
    </row>
    <row r="43" spans="1:12" ht="32.25" hidden="1" customHeight="1" x14ac:dyDescent="0.25">
      <c r="A43" s="65" t="s">
        <v>191</v>
      </c>
      <c r="B43" s="56" t="s">
        <v>192</v>
      </c>
      <c r="C43" s="57" t="s">
        <v>124</v>
      </c>
      <c r="D43" s="60" t="s">
        <v>130</v>
      </c>
      <c r="E43" s="69" t="s">
        <v>31</v>
      </c>
      <c r="F43" s="70">
        <v>100</v>
      </c>
      <c r="G43" s="68"/>
      <c r="H43" s="57" t="s">
        <v>31</v>
      </c>
      <c r="I43" s="57">
        <f>G43/F43*100</f>
        <v>0</v>
      </c>
      <c r="J43" s="56"/>
      <c r="K43" s="57" t="s">
        <v>30</v>
      </c>
    </row>
    <row r="44" spans="1:12" ht="32.25" hidden="1" customHeight="1" x14ac:dyDescent="0.25">
      <c r="A44" s="65" t="s">
        <v>193</v>
      </c>
      <c r="B44" s="56" t="s">
        <v>194</v>
      </c>
      <c r="C44" s="57" t="s">
        <v>129</v>
      </c>
      <c r="D44" s="60" t="s">
        <v>130</v>
      </c>
      <c r="E44" s="69" t="s">
        <v>31</v>
      </c>
      <c r="F44" s="69">
        <v>1</v>
      </c>
      <c r="G44" s="68"/>
      <c r="H44" s="57" t="s">
        <v>31</v>
      </c>
      <c r="I44" s="57">
        <f>G44/F44*100</f>
        <v>0</v>
      </c>
      <c r="J44" s="56"/>
      <c r="K44" s="57" t="s">
        <v>30</v>
      </c>
    </row>
    <row r="45" spans="1:12" ht="47.25" customHeight="1" x14ac:dyDescent="0.25"/>
  </sheetData>
  <autoFilter ref="A7:L44"/>
  <mergeCells count="16">
    <mergeCell ref="B41:K41"/>
    <mergeCell ref="A3:K3"/>
    <mergeCell ref="A5:A7"/>
    <mergeCell ref="B5:B7"/>
    <mergeCell ref="C5:C7"/>
    <mergeCell ref="D5:D7"/>
    <mergeCell ref="E5:G5"/>
    <mergeCell ref="H5:H7"/>
    <mergeCell ref="I5:I7"/>
    <mergeCell ref="J5:J7"/>
    <mergeCell ref="K5:K7"/>
    <mergeCell ref="F6:G6"/>
    <mergeCell ref="A9:K9"/>
    <mergeCell ref="B18:K18"/>
    <mergeCell ref="B25:K25"/>
    <mergeCell ref="B32:K32"/>
  </mergeCells>
  <pageMargins left="0.70866141732283472" right="0.39370078740157483" top="0.51181102362204722" bottom="0.55118110236220474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workbookViewId="0">
      <selection activeCell="K9" sqref="K9"/>
    </sheetView>
  </sheetViews>
  <sheetFormatPr defaultRowHeight="15" x14ac:dyDescent="0.25"/>
  <cols>
    <col min="1" max="1" width="5.85546875" style="1" customWidth="1"/>
    <col min="2" max="2" width="36.5703125" customWidth="1"/>
    <col min="3" max="3" width="5.42578125" style="77" customWidth="1"/>
    <col min="4" max="4" width="8" style="77" customWidth="1"/>
    <col min="5" max="5" width="5" customWidth="1"/>
    <col min="6" max="10" width="4.7109375" customWidth="1"/>
    <col min="11" max="11" width="4.7109375" style="8" customWidth="1"/>
    <col min="12" max="21" width="5" customWidth="1"/>
    <col min="22" max="22" width="19.5703125" customWidth="1"/>
  </cols>
  <sheetData>
    <row r="1" spans="1:22" ht="15.75" x14ac:dyDescent="0.25">
      <c r="A1" s="74"/>
      <c r="B1" s="75"/>
      <c r="C1" s="76"/>
      <c r="D1" s="76"/>
      <c r="E1" s="75"/>
      <c r="F1" s="75"/>
      <c r="G1" s="75"/>
      <c r="H1" s="75"/>
      <c r="I1" s="75"/>
      <c r="J1" s="75"/>
      <c r="K1" s="87"/>
      <c r="L1" s="75"/>
      <c r="M1" s="75"/>
      <c r="N1" s="75"/>
      <c r="O1" s="75"/>
      <c r="P1" s="75"/>
      <c r="Q1" s="75"/>
      <c r="V1" s="3" t="s">
        <v>202</v>
      </c>
    </row>
    <row r="2" spans="1:22" x14ac:dyDescent="0.25">
      <c r="A2" s="163" t="s">
        <v>203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</row>
    <row r="4" spans="1:22" x14ac:dyDescent="0.25">
      <c r="A4" s="164" t="s">
        <v>108</v>
      </c>
      <c r="B4" s="152" t="s">
        <v>109</v>
      </c>
      <c r="C4" s="152" t="s">
        <v>204</v>
      </c>
      <c r="D4" s="152" t="s">
        <v>235</v>
      </c>
      <c r="E4" s="152" t="s">
        <v>205</v>
      </c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 t="s">
        <v>115</v>
      </c>
    </row>
    <row r="5" spans="1:22" x14ac:dyDescent="0.25">
      <c r="A5" s="164"/>
      <c r="B5" s="152"/>
      <c r="C5" s="152"/>
      <c r="D5" s="152"/>
      <c r="E5" s="85">
        <v>2012</v>
      </c>
      <c r="F5" s="152">
        <v>2013</v>
      </c>
      <c r="G5" s="152"/>
      <c r="H5" s="154">
        <v>2014</v>
      </c>
      <c r="I5" s="154"/>
      <c r="J5" s="154">
        <v>2015</v>
      </c>
      <c r="K5" s="154"/>
      <c r="L5" s="154">
        <v>2016</v>
      </c>
      <c r="M5" s="154"/>
      <c r="N5" s="154">
        <v>2017</v>
      </c>
      <c r="O5" s="154"/>
      <c r="P5" s="154">
        <v>2018</v>
      </c>
      <c r="Q5" s="154"/>
      <c r="R5" s="154">
        <v>2019</v>
      </c>
      <c r="S5" s="154"/>
      <c r="T5" s="154">
        <v>2020</v>
      </c>
      <c r="U5" s="154"/>
      <c r="V5" s="152"/>
    </row>
    <row r="6" spans="1:22" ht="25.5" x14ac:dyDescent="0.25">
      <c r="A6" s="164"/>
      <c r="B6" s="152"/>
      <c r="C6" s="152"/>
      <c r="D6" s="152"/>
      <c r="E6" s="85" t="s">
        <v>118</v>
      </c>
      <c r="F6" s="85" t="s">
        <v>119</v>
      </c>
      <c r="G6" s="85" t="s">
        <v>118</v>
      </c>
      <c r="H6" s="85" t="s">
        <v>119</v>
      </c>
      <c r="I6" s="85" t="s">
        <v>118</v>
      </c>
      <c r="J6" s="85" t="s">
        <v>119</v>
      </c>
      <c r="K6" s="85" t="s">
        <v>118</v>
      </c>
      <c r="L6" s="85" t="s">
        <v>119</v>
      </c>
      <c r="M6" s="85" t="s">
        <v>118</v>
      </c>
      <c r="N6" s="85" t="s">
        <v>119</v>
      </c>
      <c r="O6" s="85" t="s">
        <v>118</v>
      </c>
      <c r="P6" s="85" t="s">
        <v>119</v>
      </c>
      <c r="Q6" s="85" t="s">
        <v>118</v>
      </c>
      <c r="R6" s="85" t="s">
        <v>119</v>
      </c>
      <c r="S6" s="85" t="s">
        <v>118</v>
      </c>
      <c r="T6" s="85" t="s">
        <v>119</v>
      </c>
      <c r="U6" s="85" t="s">
        <v>118</v>
      </c>
      <c r="V6" s="152"/>
    </row>
    <row r="7" spans="1:22" x14ac:dyDescent="0.25">
      <c r="A7" s="78"/>
      <c r="B7" s="160" t="s">
        <v>26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</row>
    <row r="8" spans="1:22" x14ac:dyDescent="0.25">
      <c r="A8" s="78">
        <v>3</v>
      </c>
      <c r="B8" s="160" t="s">
        <v>36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</row>
    <row r="9" spans="1:22" ht="51" x14ac:dyDescent="0.25">
      <c r="A9" s="79" t="s">
        <v>33</v>
      </c>
      <c r="B9" s="73" t="s">
        <v>206</v>
      </c>
      <c r="C9" s="85" t="s">
        <v>124</v>
      </c>
      <c r="D9" s="88" t="s">
        <v>207</v>
      </c>
      <c r="E9" s="85">
        <v>6.6</v>
      </c>
      <c r="F9" s="85">
        <v>6.7</v>
      </c>
      <c r="G9" s="85">
        <v>6.8</v>
      </c>
      <c r="H9" s="70">
        <v>6.8</v>
      </c>
      <c r="I9" s="89">
        <v>6.84</v>
      </c>
      <c r="J9" s="70">
        <v>6.8</v>
      </c>
      <c r="K9" s="70">
        <v>7.31</v>
      </c>
      <c r="L9" s="70">
        <v>6.8</v>
      </c>
      <c r="M9" s="70"/>
      <c r="N9" s="70">
        <v>6.9</v>
      </c>
      <c r="O9" s="70"/>
      <c r="P9" s="70">
        <v>6.9</v>
      </c>
      <c r="Q9" s="70"/>
      <c r="R9" s="70">
        <v>7</v>
      </c>
      <c r="S9" s="70"/>
      <c r="T9" s="70">
        <v>7</v>
      </c>
      <c r="U9" s="73"/>
      <c r="V9" s="85" t="s">
        <v>58</v>
      </c>
    </row>
    <row r="10" spans="1:22" ht="89.25" x14ac:dyDescent="0.25">
      <c r="A10" s="79" t="s">
        <v>208</v>
      </c>
      <c r="B10" s="73" t="s">
        <v>209</v>
      </c>
      <c r="C10" s="85" t="s">
        <v>124</v>
      </c>
      <c r="D10" s="88" t="s">
        <v>207</v>
      </c>
      <c r="E10" s="85">
        <v>80</v>
      </c>
      <c r="F10" s="85">
        <v>85</v>
      </c>
      <c r="G10" s="85">
        <v>88</v>
      </c>
      <c r="H10" s="85">
        <v>85</v>
      </c>
      <c r="I10" s="85">
        <v>86</v>
      </c>
      <c r="J10" s="85">
        <v>85</v>
      </c>
      <c r="K10" s="70">
        <f>16/17*100</f>
        <v>94.117647058823522</v>
      </c>
      <c r="L10" s="85">
        <v>86</v>
      </c>
      <c r="M10" s="85"/>
      <c r="N10" s="85">
        <v>86</v>
      </c>
      <c r="O10" s="85"/>
      <c r="P10" s="85">
        <v>88</v>
      </c>
      <c r="Q10" s="85"/>
      <c r="R10" s="85">
        <v>90</v>
      </c>
      <c r="S10" s="85"/>
      <c r="T10" s="85">
        <v>90</v>
      </c>
      <c r="U10" s="73"/>
      <c r="V10" s="85" t="s">
        <v>58</v>
      </c>
    </row>
    <row r="11" spans="1:22" ht="89.25" x14ac:dyDescent="0.25">
      <c r="A11" s="79" t="s">
        <v>210</v>
      </c>
      <c r="B11" s="73" t="s">
        <v>175</v>
      </c>
      <c r="C11" s="85" t="s">
        <v>124</v>
      </c>
      <c r="D11" s="88" t="s">
        <v>207</v>
      </c>
      <c r="E11" s="85">
        <v>45</v>
      </c>
      <c r="F11" s="85">
        <v>50</v>
      </c>
      <c r="G11" s="85">
        <v>50</v>
      </c>
      <c r="H11" s="85">
        <v>25</v>
      </c>
      <c r="I11" s="85">
        <v>32</v>
      </c>
      <c r="J11" s="85">
        <v>25</v>
      </c>
      <c r="K11" s="70">
        <f>8/31*100</f>
        <v>25.806451612903224</v>
      </c>
      <c r="L11" s="85">
        <v>27</v>
      </c>
      <c r="M11" s="85"/>
      <c r="N11" s="85">
        <v>27</v>
      </c>
      <c r="O11" s="85"/>
      <c r="P11" s="85">
        <v>28</v>
      </c>
      <c r="Q11" s="85"/>
      <c r="R11" s="85">
        <v>28</v>
      </c>
      <c r="S11" s="85"/>
      <c r="T11" s="85">
        <v>30</v>
      </c>
      <c r="U11" s="85"/>
      <c r="V11" s="85" t="s">
        <v>58</v>
      </c>
    </row>
    <row r="12" spans="1:22" ht="51" x14ac:dyDescent="0.25">
      <c r="A12" s="79" t="s">
        <v>211</v>
      </c>
      <c r="B12" s="73" t="s">
        <v>177</v>
      </c>
      <c r="C12" s="85" t="s">
        <v>124</v>
      </c>
      <c r="D12" s="90" t="s">
        <v>212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/>
      <c r="N12" s="85">
        <v>0</v>
      </c>
      <c r="O12" s="85"/>
      <c r="P12" s="85">
        <v>0</v>
      </c>
      <c r="Q12" s="85"/>
      <c r="R12" s="85">
        <v>0</v>
      </c>
      <c r="S12" s="85"/>
      <c r="T12" s="85">
        <v>0</v>
      </c>
      <c r="U12" s="73"/>
      <c r="V12" s="85" t="s">
        <v>58</v>
      </c>
    </row>
    <row r="13" spans="1:22" ht="51" x14ac:dyDescent="0.25">
      <c r="A13" s="79" t="s">
        <v>213</v>
      </c>
      <c r="B13" s="73" t="s">
        <v>214</v>
      </c>
      <c r="C13" s="85" t="s">
        <v>124</v>
      </c>
      <c r="D13" s="88" t="s">
        <v>207</v>
      </c>
      <c r="E13" s="85">
        <v>85</v>
      </c>
      <c r="F13" s="85">
        <v>87</v>
      </c>
      <c r="G13" s="85">
        <v>90</v>
      </c>
      <c r="H13" s="85">
        <v>90</v>
      </c>
      <c r="I13" s="85">
        <v>91</v>
      </c>
      <c r="J13" s="85">
        <v>90</v>
      </c>
      <c r="K13" s="70">
        <f>(60.823+1449)/(60.823+1534.43)*100</f>
        <v>94.64473660290875</v>
      </c>
      <c r="L13" s="85">
        <v>90</v>
      </c>
      <c r="M13" s="85"/>
      <c r="N13" s="85">
        <v>90</v>
      </c>
      <c r="O13" s="85"/>
      <c r="P13" s="85">
        <v>90</v>
      </c>
      <c r="Q13" s="85"/>
      <c r="R13" s="85">
        <v>90</v>
      </c>
      <c r="S13" s="85"/>
      <c r="T13" s="85">
        <v>90</v>
      </c>
      <c r="U13" s="73"/>
      <c r="V13" s="85" t="s">
        <v>58</v>
      </c>
    </row>
    <row r="14" spans="1:22" ht="51" x14ac:dyDescent="0.25">
      <c r="A14" s="79" t="s">
        <v>215</v>
      </c>
      <c r="B14" s="73" t="s">
        <v>181</v>
      </c>
      <c r="C14" s="85" t="s">
        <v>124</v>
      </c>
      <c r="D14" s="88" t="s">
        <v>207</v>
      </c>
      <c r="E14" s="85">
        <v>100</v>
      </c>
      <c r="F14" s="85">
        <v>100</v>
      </c>
      <c r="G14" s="85">
        <v>100</v>
      </c>
      <c r="H14" s="85">
        <v>100</v>
      </c>
      <c r="I14" s="85">
        <v>100</v>
      </c>
      <c r="J14" s="85">
        <v>100</v>
      </c>
      <c r="K14" s="85">
        <v>100</v>
      </c>
      <c r="L14" s="85">
        <v>100</v>
      </c>
      <c r="M14" s="85"/>
      <c r="N14" s="85">
        <v>100</v>
      </c>
      <c r="O14" s="85"/>
      <c r="P14" s="85">
        <v>100</v>
      </c>
      <c r="Q14" s="85"/>
      <c r="R14" s="85">
        <v>100</v>
      </c>
      <c r="S14" s="85"/>
      <c r="T14" s="85">
        <v>100</v>
      </c>
      <c r="U14" s="73"/>
      <c r="V14" s="85" t="s">
        <v>58</v>
      </c>
    </row>
    <row r="15" spans="1:22" ht="51" x14ac:dyDescent="0.25">
      <c r="A15" s="79" t="s">
        <v>216</v>
      </c>
      <c r="B15" s="73" t="s">
        <v>183</v>
      </c>
      <c r="C15" s="85" t="s">
        <v>184</v>
      </c>
      <c r="D15" s="88" t="s">
        <v>207</v>
      </c>
      <c r="E15" s="85" t="s">
        <v>31</v>
      </c>
      <c r="F15" s="85" t="s">
        <v>31</v>
      </c>
      <c r="G15" s="85" t="s">
        <v>31</v>
      </c>
      <c r="H15" s="85">
        <v>0</v>
      </c>
      <c r="I15" s="85">
        <v>0</v>
      </c>
      <c r="J15" s="85">
        <v>6</v>
      </c>
      <c r="K15" s="85">
        <v>8</v>
      </c>
      <c r="L15" s="85">
        <v>9</v>
      </c>
      <c r="M15" s="85"/>
      <c r="N15" s="85">
        <v>11</v>
      </c>
      <c r="O15" s="85"/>
      <c r="P15" s="85">
        <v>13</v>
      </c>
      <c r="Q15" s="85"/>
      <c r="R15" s="85">
        <v>15</v>
      </c>
      <c r="S15" s="85"/>
      <c r="T15" s="85">
        <v>17</v>
      </c>
      <c r="U15" s="73"/>
      <c r="V15" s="85" t="s">
        <v>58</v>
      </c>
    </row>
    <row r="16" spans="1:22" ht="76.5" x14ac:dyDescent="0.25">
      <c r="A16" s="79" t="s">
        <v>217</v>
      </c>
      <c r="B16" s="73" t="s">
        <v>186</v>
      </c>
      <c r="C16" s="85" t="s">
        <v>124</v>
      </c>
      <c r="D16" s="90" t="s">
        <v>212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/>
      <c r="N16" s="85">
        <v>0</v>
      </c>
      <c r="O16" s="85"/>
      <c r="P16" s="85">
        <v>0</v>
      </c>
      <c r="Q16" s="85"/>
      <c r="R16" s="85">
        <v>0</v>
      </c>
      <c r="S16" s="85"/>
      <c r="T16" s="85">
        <v>0</v>
      </c>
      <c r="U16" s="73"/>
      <c r="V16" s="85" t="s">
        <v>58</v>
      </c>
    </row>
    <row r="18" spans="1:22" x14ac:dyDescent="0.25">
      <c r="A18" s="161" t="s">
        <v>218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</row>
    <row r="19" spans="1:22" x14ac:dyDescent="0.25">
      <c r="A19" s="80" t="s">
        <v>207</v>
      </c>
      <c r="B19" s="161" t="s">
        <v>219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</row>
    <row r="20" spans="1:22" x14ac:dyDescent="0.25">
      <c r="A20" s="81" t="s">
        <v>212</v>
      </c>
      <c r="B20" s="161" t="s">
        <v>220</v>
      </c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</row>
    <row r="21" spans="1:22" x14ac:dyDescent="0.25">
      <c r="A21" s="82" t="s">
        <v>221</v>
      </c>
      <c r="B21" s="162" t="s">
        <v>222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</row>
    <row r="22" spans="1:22" x14ac:dyDescent="0.25">
      <c r="A22" s="158" t="s">
        <v>223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83"/>
    </row>
    <row r="23" spans="1:22" x14ac:dyDescent="0.25">
      <c r="G23" s="84"/>
    </row>
    <row r="24" spans="1:22" x14ac:dyDescent="0.25">
      <c r="G24" s="84"/>
    </row>
    <row r="25" spans="1:22" x14ac:dyDescent="0.25">
      <c r="G25" s="84"/>
    </row>
    <row r="26" spans="1:22" x14ac:dyDescent="0.25">
      <c r="G26" s="84"/>
    </row>
    <row r="27" spans="1:22" x14ac:dyDescent="0.25">
      <c r="G27" s="84"/>
    </row>
  </sheetData>
  <mergeCells count="22">
    <mergeCell ref="A2:V2"/>
    <mergeCell ref="A4:A6"/>
    <mergeCell ref="B4:B6"/>
    <mergeCell ref="C4:C6"/>
    <mergeCell ref="D4:D6"/>
    <mergeCell ref="E4:U4"/>
    <mergeCell ref="V4:V6"/>
    <mergeCell ref="F5:G5"/>
    <mergeCell ref="H5:I5"/>
    <mergeCell ref="J5:K5"/>
    <mergeCell ref="A22:U22"/>
    <mergeCell ref="L5:M5"/>
    <mergeCell ref="N5:O5"/>
    <mergeCell ref="P5:Q5"/>
    <mergeCell ref="R5:S5"/>
    <mergeCell ref="T5:U5"/>
    <mergeCell ref="B7:V7"/>
    <mergeCell ref="B8:V8"/>
    <mergeCell ref="A18:V18"/>
    <mergeCell ref="B19:V19"/>
    <mergeCell ref="B20:V20"/>
    <mergeCell ref="B21:V21"/>
  </mergeCells>
  <pageMargins left="0.70866141732283472" right="0.51181102362204722" top="0.35433070866141736" bottom="0.35433070866141736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13а</vt:lpstr>
      <vt:lpstr>13в. Отч пок</vt:lpstr>
      <vt:lpstr>Показатели</vt:lpstr>
      <vt:lpstr>'13в. Отч пок'!Область_печати</vt:lpstr>
      <vt:lpstr>'Приложение 13а'!Область_печати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grigorian</dc:creator>
  <cp:lastModifiedBy>Гурьянова</cp:lastModifiedBy>
  <cp:lastPrinted>2016-02-09T06:56:00Z</cp:lastPrinted>
  <dcterms:created xsi:type="dcterms:W3CDTF">2016-01-22T12:21:00Z</dcterms:created>
  <dcterms:modified xsi:type="dcterms:W3CDTF">2016-02-09T08:17:14Z</dcterms:modified>
</cp:coreProperties>
</file>